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kti-my.sharepoint.com/personal/simonas_mazionis_ltsa_lt/Documents/Desktop/"/>
    </mc:Choice>
  </mc:AlternateContent>
  <xr:revisionPtr revIDLastSave="0" documentId="8_{3D10CB4A-F4F6-4E45-8C52-401EBE0A6276}" xr6:coauthVersionLast="47" xr6:coauthVersionMax="47" xr10:uidLastSave="{00000000-0000-0000-0000-000000000000}"/>
  <bookViews>
    <workbookView xWindow="-110" yWindow="-110" windowWidth="19420" windowHeight="11500" xr2:uid="{5FE3A42D-CFAA-47F3-B898-76797B372222}"/>
  </bookViews>
  <sheets>
    <sheet name="M1_2026" sheetId="9" r:id="rId1"/>
    <sheet name="M2_2026" sheetId="5" r:id="rId2"/>
    <sheet name="M3_2026" sheetId="6" r:id="rId3"/>
    <sheet name="N1_2026" sheetId="16" r:id="rId4"/>
    <sheet name="N2_2026" sheetId="17" r:id="rId5"/>
    <sheet name="N3_2026" sheetId="18" r:id="rId6"/>
    <sheet name="O1_2026" sheetId="19" r:id="rId7"/>
    <sheet name="O2_2026" sheetId="20" r:id="rId8"/>
    <sheet name="O3_2026" sheetId="21" r:id="rId9"/>
    <sheet name="O4_2026" sheetId="22" r:id="rId10"/>
    <sheet name="L2_2024" sheetId="23" state="hidden" r:id="rId11"/>
    <sheet name="L3_2024" sheetId="24" state="hidden" r:id="rId12"/>
    <sheet name="L6_2024" sheetId="25" state="hidden" r:id="rId13"/>
  </sheets>
  <definedNames>
    <definedName name="_xlnm._FilterDatabase" localSheetId="10" hidden="1">L2_2024!$A$1:$G$61</definedName>
    <definedName name="_xlnm._FilterDatabase" localSheetId="11" hidden="1">L3_2024!$A$1:$G$68</definedName>
    <definedName name="_xlnm._FilterDatabase" localSheetId="12" hidden="1">L6_2024!$A$1:$G$17</definedName>
    <definedName name="_xlnm._FilterDatabase" localSheetId="0" hidden="1">M1_2026!$A$1:$F$1</definedName>
    <definedName name="_xlnm._FilterDatabase" localSheetId="1" hidden="1">M2_2026!$A$1:$E$5</definedName>
    <definedName name="_xlnm._FilterDatabase" localSheetId="2" hidden="1">M3_2026!$A$1:$E$19</definedName>
    <definedName name="_xlnm._FilterDatabase" localSheetId="3" hidden="1">N1_2026!$A$1:$E$25</definedName>
    <definedName name="_xlnm._FilterDatabase" localSheetId="4" hidden="1">N2_2026!$A$1:$E$16</definedName>
    <definedName name="_xlnm._FilterDatabase" localSheetId="5" hidden="1">N3_2026!$A$1:$E$28</definedName>
    <definedName name="_xlnm._FilterDatabase" localSheetId="6" hidden="1">O1_2026!$A$1:$E$79</definedName>
    <definedName name="_xlnm._FilterDatabase" localSheetId="7" hidden="1">O2_2026!$A$1:$E$79</definedName>
    <definedName name="_xlnm._FilterDatabase" localSheetId="8" hidden="1">O3_2026!$A$1:$E$5</definedName>
    <definedName name="_xlnm._FilterDatabase" localSheetId="9" hidden="1">O4_2026!$A$1:$E$53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2" i="9" l="1"/>
  <c r="E293" i="9"/>
  <c r="E294" i="9"/>
  <c r="E295" i="9"/>
  <c r="E296" i="9"/>
  <c r="E297" i="9"/>
  <c r="E298" i="9"/>
  <c r="E299" i="9"/>
  <c r="D292" i="9"/>
  <c r="D293" i="9"/>
  <c r="D294" i="9"/>
  <c r="D295" i="9"/>
  <c r="D296" i="9"/>
  <c r="D297" i="9"/>
  <c r="D298" i="9"/>
  <c r="D299" i="9"/>
  <c r="D300" i="9"/>
  <c r="C41" i="22"/>
  <c r="D41" i="22"/>
  <c r="C40" i="22"/>
  <c r="D40" i="22"/>
  <c r="C39" i="22"/>
  <c r="D39" i="22"/>
  <c r="C32" i="22"/>
  <c r="D32" i="22"/>
  <c r="C31" i="22"/>
  <c r="D31" i="22"/>
  <c r="C16" i="22"/>
  <c r="D16" i="22"/>
  <c r="C11" i="22"/>
  <c r="D11" i="22"/>
  <c r="C9" i="22"/>
  <c r="D9" i="22"/>
  <c r="C6" i="22"/>
  <c r="D6" i="22"/>
  <c r="C70" i="20"/>
  <c r="D70" i="20"/>
  <c r="C60" i="20"/>
  <c r="D60" i="20"/>
  <c r="C56" i="20"/>
  <c r="D56" i="20"/>
  <c r="C54" i="20"/>
  <c r="D54" i="20"/>
  <c r="C38" i="20"/>
  <c r="D38" i="20"/>
  <c r="D32" i="20"/>
  <c r="D33" i="20"/>
  <c r="D34" i="20"/>
  <c r="D35" i="20"/>
  <c r="C32" i="20"/>
  <c r="C33" i="20"/>
  <c r="C34" i="20"/>
  <c r="C35" i="20"/>
  <c r="C29" i="20"/>
  <c r="D29" i="20"/>
  <c r="C28" i="20"/>
  <c r="D28" i="20"/>
  <c r="C13" i="20"/>
  <c r="D13" i="20"/>
  <c r="C11" i="20"/>
  <c r="D11" i="20"/>
  <c r="D5" i="20"/>
  <c r="C5" i="20"/>
  <c r="D3" i="20"/>
  <c r="D4" i="20"/>
  <c r="C3" i="20"/>
  <c r="C4" i="20"/>
  <c r="D4" i="21"/>
  <c r="C4" i="21"/>
  <c r="C61" i="19"/>
  <c r="D61" i="19"/>
  <c r="C60" i="19"/>
  <c r="D60" i="19"/>
  <c r="C59" i="19"/>
  <c r="D59" i="19"/>
  <c r="C53" i="19"/>
  <c r="D53" i="19"/>
  <c r="C52" i="19"/>
  <c r="D52" i="19"/>
  <c r="C49" i="19"/>
  <c r="D49" i="19"/>
  <c r="C48" i="19"/>
  <c r="D48" i="19"/>
  <c r="C44" i="19"/>
  <c r="D44" i="19"/>
  <c r="C43" i="19"/>
  <c r="D43" i="19"/>
  <c r="C38" i="19"/>
  <c r="D38" i="19"/>
  <c r="C33" i="19"/>
  <c r="D33" i="19"/>
  <c r="C32" i="19"/>
  <c r="D32" i="19"/>
  <c r="C31" i="19"/>
  <c r="D31" i="19"/>
  <c r="C27" i="19"/>
  <c r="D27" i="19"/>
  <c r="C25" i="19"/>
  <c r="D25" i="19"/>
  <c r="C23" i="19"/>
  <c r="D23" i="19"/>
  <c r="C22" i="19"/>
  <c r="D22" i="19"/>
  <c r="C21" i="19"/>
  <c r="D21" i="19"/>
  <c r="C18" i="19"/>
  <c r="D18" i="19"/>
  <c r="C15" i="19"/>
  <c r="D15" i="19"/>
  <c r="C14" i="19"/>
  <c r="D14" i="19"/>
  <c r="C13" i="19"/>
  <c r="D13" i="19"/>
  <c r="C10" i="19"/>
  <c r="D10" i="19"/>
  <c r="C9" i="19"/>
  <c r="D9" i="19"/>
  <c r="C6" i="19"/>
  <c r="D6" i="19"/>
  <c r="C24" i="18"/>
  <c r="D24" i="18"/>
  <c r="C23" i="18"/>
  <c r="D23" i="18"/>
  <c r="C21" i="18"/>
  <c r="D21" i="18"/>
  <c r="C20" i="18"/>
  <c r="D20" i="18"/>
  <c r="D17" i="18"/>
  <c r="D15" i="18"/>
  <c r="D16" i="18"/>
  <c r="C15" i="18"/>
  <c r="C16" i="18"/>
  <c r="C17" i="18"/>
  <c r="C13" i="18"/>
  <c r="D13" i="18"/>
  <c r="D8" i="18"/>
  <c r="D9" i="18"/>
  <c r="D10" i="18"/>
  <c r="D11" i="18"/>
  <c r="C8" i="18"/>
  <c r="C9" i="18"/>
  <c r="C10" i="18"/>
  <c r="C11" i="18"/>
  <c r="C12" i="18"/>
  <c r="C6" i="18"/>
  <c r="D6" i="18"/>
  <c r="D3" i="18"/>
  <c r="C3" i="18"/>
  <c r="C12" i="17"/>
  <c r="D12" i="17"/>
  <c r="C11" i="17"/>
  <c r="D11" i="17"/>
  <c r="C10" i="17"/>
  <c r="D10" i="17"/>
  <c r="C20" i="16"/>
  <c r="D20" i="16"/>
  <c r="D4" i="17"/>
  <c r="D5" i="17"/>
  <c r="D6" i="17"/>
  <c r="D7" i="17"/>
  <c r="D8" i="17"/>
  <c r="C4" i="17"/>
  <c r="C5" i="17"/>
  <c r="C6" i="17"/>
  <c r="C7" i="17"/>
  <c r="C8" i="17"/>
  <c r="C43" i="16"/>
  <c r="D43" i="16"/>
  <c r="C42" i="16"/>
  <c r="D42" i="16"/>
  <c r="C41" i="16"/>
  <c r="D41" i="16"/>
  <c r="B31" i="16"/>
  <c r="D31" i="16" s="1"/>
  <c r="C40" i="16"/>
  <c r="D40" i="16"/>
  <c r="C39" i="16"/>
  <c r="D39" i="16"/>
  <c r="C38" i="16"/>
  <c r="D38" i="16"/>
  <c r="C37" i="16"/>
  <c r="D37" i="16"/>
  <c r="C36" i="16"/>
  <c r="D36" i="16"/>
  <c r="C35" i="16"/>
  <c r="D35" i="16"/>
  <c r="C34" i="16"/>
  <c r="D34" i="16"/>
  <c r="C33" i="16"/>
  <c r="D33" i="16"/>
  <c r="C32" i="16"/>
  <c r="D32" i="16"/>
  <c r="C29" i="16"/>
  <c r="D29" i="16"/>
  <c r="C30" i="16"/>
  <c r="D30" i="16"/>
  <c r="C28" i="16"/>
  <c r="D28" i="16"/>
  <c r="D44" i="16"/>
  <c r="C44" i="16"/>
  <c r="D27" i="16"/>
  <c r="C27" i="16"/>
  <c r="D26" i="16"/>
  <c r="C26" i="16"/>
  <c r="C7" i="16"/>
  <c r="D7" i="16"/>
  <c r="D4" i="16"/>
  <c r="C4" i="16"/>
  <c r="D3" i="16"/>
  <c r="C3" i="16"/>
  <c r="C37" i="6"/>
  <c r="D37" i="6"/>
  <c r="D35" i="6"/>
  <c r="D36" i="6"/>
  <c r="C35" i="6"/>
  <c r="C36" i="6"/>
  <c r="D38" i="6"/>
  <c r="C38" i="6"/>
  <c r="D34" i="6"/>
  <c r="C34" i="6"/>
  <c r="D33" i="6"/>
  <c r="C33" i="6"/>
  <c r="D5" i="6"/>
  <c r="C5" i="6"/>
  <c r="D4" i="6"/>
  <c r="C4" i="6"/>
  <c r="D3" i="6"/>
  <c r="C3" i="6"/>
  <c r="D5" i="5"/>
  <c r="C5" i="5"/>
  <c r="D4" i="5"/>
  <c r="C4" i="5"/>
  <c r="D3" i="5"/>
  <c r="C3" i="5"/>
  <c r="D2" i="5"/>
  <c r="C2" i="5"/>
  <c r="C7" i="6"/>
  <c r="D7" i="6"/>
  <c r="C10" i="6"/>
  <c r="D10" i="6"/>
  <c r="C11" i="6"/>
  <c r="D11" i="6"/>
  <c r="C12" i="6"/>
  <c r="D12" i="6"/>
  <c r="C2" i="6"/>
  <c r="D2" i="6"/>
  <c r="E426" i="9"/>
  <c r="E427" i="9"/>
  <c r="E428" i="9"/>
  <c r="E429" i="9"/>
  <c r="E430" i="9"/>
  <c r="D426" i="9"/>
  <c r="D427" i="9"/>
  <c r="D428" i="9"/>
  <c r="D429" i="9"/>
  <c r="D430" i="9"/>
  <c r="D434" i="9"/>
  <c r="E434" i="9"/>
  <c r="E400" i="9"/>
  <c r="D400" i="9"/>
  <c r="D399" i="9"/>
  <c r="E399" i="9"/>
  <c r="D403" i="9"/>
  <c r="E403" i="9"/>
  <c r="E415" i="9"/>
  <c r="D415" i="9"/>
  <c r="D413" i="9"/>
  <c r="E413" i="9"/>
  <c r="C414" i="9"/>
  <c r="C406" i="9"/>
  <c r="D422" i="9"/>
  <c r="E422" i="9"/>
  <c r="D421" i="9"/>
  <c r="E421" i="9"/>
  <c r="D420" i="9"/>
  <c r="E420" i="9"/>
  <c r="D419" i="9"/>
  <c r="E419" i="9"/>
  <c r="C402" i="9"/>
  <c r="C401" i="9"/>
  <c r="E396" i="9"/>
  <c r="D396" i="9"/>
  <c r="D395" i="9"/>
  <c r="E395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E342" i="9"/>
  <c r="D342" i="9"/>
  <c r="C317" i="9"/>
  <c r="E339" i="9"/>
  <c r="D339" i="9"/>
  <c r="D334" i="9"/>
  <c r="E334" i="9"/>
  <c r="E329" i="9"/>
  <c r="E330" i="9"/>
  <c r="E331" i="9"/>
  <c r="D329" i="9"/>
  <c r="D330" i="9"/>
  <c r="D331" i="9"/>
  <c r="C325" i="9"/>
  <c r="E320" i="9"/>
  <c r="E321" i="9"/>
  <c r="E322" i="9"/>
  <c r="D320" i="9"/>
  <c r="D321" i="9"/>
  <c r="D322" i="9"/>
  <c r="C319" i="9"/>
  <c r="E319" i="9" s="1"/>
  <c r="E313" i="9"/>
  <c r="E314" i="9"/>
  <c r="D313" i="9"/>
  <c r="D314" i="9"/>
  <c r="E309" i="9"/>
  <c r="D309" i="9"/>
  <c r="D306" i="9"/>
  <c r="E306" i="9"/>
  <c r="D305" i="9"/>
  <c r="E305" i="9"/>
  <c r="D304" i="9"/>
  <c r="E304" i="9"/>
  <c r="E288" i="9"/>
  <c r="D288" i="9"/>
  <c r="D274" i="9"/>
  <c r="E274" i="9"/>
  <c r="E267" i="9"/>
  <c r="E268" i="9"/>
  <c r="D267" i="9"/>
  <c r="D268" i="9"/>
  <c r="C255" i="9"/>
  <c r="E252" i="9"/>
  <c r="D252" i="9"/>
  <c r="C240" i="9"/>
  <c r="D240" i="9" s="1"/>
  <c r="E238" i="9"/>
  <c r="E239" i="9"/>
  <c r="E241" i="9"/>
  <c r="E242" i="9"/>
  <c r="E243" i="9"/>
  <c r="E244" i="9"/>
  <c r="E245" i="9"/>
  <c r="D238" i="9"/>
  <c r="D239" i="9"/>
  <c r="D241" i="9"/>
  <c r="D242" i="9"/>
  <c r="D243" i="9"/>
  <c r="D244" i="9"/>
  <c r="E227" i="9"/>
  <c r="E228" i="9"/>
  <c r="E229" i="9"/>
  <c r="E230" i="9"/>
  <c r="E231" i="9"/>
  <c r="E232" i="9"/>
  <c r="E233" i="9"/>
  <c r="E234" i="9"/>
  <c r="E235" i="9"/>
  <c r="E236" i="9"/>
  <c r="D227" i="9"/>
  <c r="D228" i="9"/>
  <c r="D229" i="9"/>
  <c r="D230" i="9"/>
  <c r="D231" i="9"/>
  <c r="D232" i="9"/>
  <c r="D233" i="9"/>
  <c r="D234" i="9"/>
  <c r="D235" i="9"/>
  <c r="D236" i="9"/>
  <c r="D237" i="9"/>
  <c r="E237" i="9" s="1"/>
  <c r="E209" i="9"/>
  <c r="E210" i="9"/>
  <c r="E208" i="9"/>
  <c r="D209" i="9"/>
  <c r="D210" i="9"/>
  <c r="D208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E196" i="9"/>
  <c r="D196" i="9"/>
  <c r="E193" i="9"/>
  <c r="D193" i="9"/>
  <c r="E188" i="9"/>
  <c r="E189" i="9"/>
  <c r="E190" i="9"/>
  <c r="D188" i="9"/>
  <c r="D189" i="9"/>
  <c r="D190" i="9"/>
  <c r="E172" i="9"/>
  <c r="E173" i="9"/>
  <c r="D172" i="9"/>
  <c r="D173" i="9"/>
  <c r="E170" i="9"/>
  <c r="D170" i="9"/>
  <c r="E176" i="9"/>
  <c r="E175" i="9"/>
  <c r="D176" i="9"/>
  <c r="D175" i="9"/>
  <c r="D174" i="9"/>
  <c r="E174" i="9"/>
  <c r="E161" i="9"/>
  <c r="E162" i="9"/>
  <c r="E163" i="9"/>
  <c r="E164" i="9"/>
  <c r="E165" i="9"/>
  <c r="D165" i="9"/>
  <c r="D162" i="9"/>
  <c r="D163" i="9"/>
  <c r="D164" i="9"/>
  <c r="C155" i="9"/>
  <c r="E139" i="9"/>
  <c r="E140" i="9"/>
  <c r="E141" i="9"/>
  <c r="D139" i="9"/>
  <c r="D140" i="9"/>
  <c r="D141" i="9"/>
  <c r="E125" i="9"/>
  <c r="E124" i="9"/>
  <c r="D125" i="9"/>
  <c r="D124" i="9"/>
  <c r="E121" i="9"/>
  <c r="D121" i="9"/>
  <c r="E103" i="9"/>
  <c r="D103" i="9"/>
  <c r="D101" i="9"/>
  <c r="E101" i="9"/>
  <c r="E99" i="9"/>
  <c r="D99" i="9"/>
  <c r="C96" i="9"/>
  <c r="E91" i="9"/>
  <c r="E92" i="9"/>
  <c r="E93" i="9"/>
  <c r="D91" i="9"/>
  <c r="D92" i="9"/>
  <c r="D93" i="9"/>
  <c r="C90" i="9"/>
  <c r="D90" i="9" s="1"/>
  <c r="E74" i="9"/>
  <c r="D74" i="9"/>
  <c r="E36" i="9"/>
  <c r="E37" i="9"/>
  <c r="E38" i="9"/>
  <c r="E39" i="9"/>
  <c r="E40" i="9"/>
  <c r="E41" i="9"/>
  <c r="E42" i="9"/>
  <c r="E43" i="9"/>
  <c r="D36" i="9"/>
  <c r="D37" i="9"/>
  <c r="D38" i="9"/>
  <c r="D39" i="9"/>
  <c r="D40" i="9"/>
  <c r="D41" i="9"/>
  <c r="D42" i="9"/>
  <c r="D43" i="9"/>
  <c r="E31" i="9"/>
  <c r="E32" i="9"/>
  <c r="D31" i="9"/>
  <c r="D32" i="9"/>
  <c r="E28" i="9"/>
  <c r="E29" i="9"/>
  <c r="D29" i="9"/>
  <c r="D30" i="9"/>
  <c r="D28" i="9"/>
  <c r="C19" i="9"/>
  <c r="C25" i="9"/>
  <c r="C15" i="9"/>
  <c r="E10" i="9"/>
  <c r="D10" i="9"/>
  <c r="D9" i="9"/>
  <c r="E9" i="9"/>
  <c r="D11" i="9"/>
  <c r="E11" i="9"/>
  <c r="E8" i="9"/>
  <c r="D8" i="9"/>
  <c r="D17" i="25"/>
  <c r="F17" i="25" s="1"/>
  <c r="D16" i="25"/>
  <c r="F16" i="25" s="1"/>
  <c r="D15" i="25"/>
  <c r="E15" i="25" s="1"/>
  <c r="D14" i="25"/>
  <c r="F14" i="25" s="1"/>
  <c r="D13" i="25"/>
  <c r="F13" i="25" s="1"/>
  <c r="D12" i="25"/>
  <c r="F12" i="25" s="1"/>
  <c r="D11" i="25"/>
  <c r="E11" i="25" s="1"/>
  <c r="D10" i="25"/>
  <c r="F10" i="25" s="1"/>
  <c r="D9" i="25"/>
  <c r="F9" i="25" s="1"/>
  <c r="D8" i="25"/>
  <c r="F8" i="25" s="1"/>
  <c r="D7" i="25"/>
  <c r="E7" i="25" s="1"/>
  <c r="D6" i="25"/>
  <c r="E6" i="25" s="1"/>
  <c r="D5" i="25"/>
  <c r="F5" i="25" s="1"/>
  <c r="D4" i="25"/>
  <c r="F4" i="25" s="1"/>
  <c r="D3" i="25"/>
  <c r="E3" i="25" s="1"/>
  <c r="D2" i="25"/>
  <c r="F2" i="25" s="1"/>
  <c r="D68" i="24"/>
  <c r="E68" i="24"/>
  <c r="F68" i="24"/>
  <c r="D67" i="24"/>
  <c r="E67" i="24" s="1"/>
  <c r="F67" i="24"/>
  <c r="D66" i="24"/>
  <c r="E66" i="24"/>
  <c r="F66" i="24"/>
  <c r="D65" i="24"/>
  <c r="E65" i="24" s="1"/>
  <c r="F65" i="24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F58" i="24" s="1"/>
  <c r="D57" i="24"/>
  <c r="F57" i="24" s="1"/>
  <c r="D56" i="24"/>
  <c r="E56" i="24" s="1"/>
  <c r="D55" i="24"/>
  <c r="F55" i="24" s="1"/>
  <c r="D54" i="24"/>
  <c r="F54" i="24" s="1"/>
  <c r="D53" i="24"/>
  <c r="F53" i="24" s="1"/>
  <c r="D52" i="24"/>
  <c r="E52" i="24" s="1"/>
  <c r="D51" i="24"/>
  <c r="F51" i="24" s="1"/>
  <c r="D50" i="24"/>
  <c r="F50" i="24" s="1"/>
  <c r="D49" i="24"/>
  <c r="F49" i="24" s="1"/>
  <c r="D48" i="24"/>
  <c r="E48" i="24" s="1"/>
  <c r="D47" i="24"/>
  <c r="F47" i="24" s="1"/>
  <c r="D46" i="24"/>
  <c r="F46" i="24" s="1"/>
  <c r="D45" i="24"/>
  <c r="F45" i="24" s="1"/>
  <c r="D44" i="24"/>
  <c r="E44" i="24" s="1"/>
  <c r="D43" i="24"/>
  <c r="E43" i="24" s="1"/>
  <c r="D42" i="24"/>
  <c r="F42" i="24" s="1"/>
  <c r="D41" i="24"/>
  <c r="F41" i="24" s="1"/>
  <c r="D40" i="24"/>
  <c r="E40" i="24" s="1"/>
  <c r="D39" i="24"/>
  <c r="E39" i="24" s="1"/>
  <c r="D38" i="24"/>
  <c r="F38" i="24" s="1"/>
  <c r="D37" i="24"/>
  <c r="F37" i="24" s="1"/>
  <c r="D36" i="24"/>
  <c r="E36" i="24" s="1"/>
  <c r="D35" i="24"/>
  <c r="F35" i="24" s="1"/>
  <c r="D34" i="24"/>
  <c r="F34" i="24" s="1"/>
  <c r="D33" i="24"/>
  <c r="F33" i="24" s="1"/>
  <c r="D32" i="24"/>
  <c r="E32" i="24" s="1"/>
  <c r="D31" i="24"/>
  <c r="F31" i="24" s="1"/>
  <c r="D30" i="24"/>
  <c r="F30" i="24" s="1"/>
  <c r="D29" i="24"/>
  <c r="F29" i="24" s="1"/>
  <c r="D28" i="24"/>
  <c r="E28" i="24" s="1"/>
  <c r="D27" i="24"/>
  <c r="F27" i="24" s="1"/>
  <c r="D26" i="24"/>
  <c r="F26" i="24" s="1"/>
  <c r="D25" i="24"/>
  <c r="F25" i="24" s="1"/>
  <c r="D24" i="24"/>
  <c r="E24" i="24" s="1"/>
  <c r="D23" i="24"/>
  <c r="F23" i="24" s="1"/>
  <c r="D22" i="24"/>
  <c r="F22" i="24" s="1"/>
  <c r="D21" i="24"/>
  <c r="F21" i="24" s="1"/>
  <c r="D20" i="24"/>
  <c r="E20" i="24" s="1"/>
  <c r="D19" i="24"/>
  <c r="F19" i="24" s="1"/>
  <c r="D18" i="24"/>
  <c r="F18" i="24" s="1"/>
  <c r="D17" i="24"/>
  <c r="F17" i="24" s="1"/>
  <c r="D16" i="24"/>
  <c r="E16" i="24" s="1"/>
  <c r="D15" i="24"/>
  <c r="F15" i="24" s="1"/>
  <c r="D14" i="24"/>
  <c r="F14" i="24" s="1"/>
  <c r="D13" i="24"/>
  <c r="F13" i="24" s="1"/>
  <c r="D12" i="24"/>
  <c r="E12" i="24" s="1"/>
  <c r="D11" i="24"/>
  <c r="E11" i="24" s="1"/>
  <c r="D10" i="24"/>
  <c r="F10" i="24" s="1"/>
  <c r="D9" i="24"/>
  <c r="F9" i="24" s="1"/>
  <c r="D8" i="24"/>
  <c r="E8" i="24" s="1"/>
  <c r="D7" i="24"/>
  <c r="F7" i="24" s="1"/>
  <c r="D6" i="24"/>
  <c r="F6" i="24" s="1"/>
  <c r="D5" i="24"/>
  <c r="F5" i="24" s="1"/>
  <c r="D4" i="24"/>
  <c r="E4" i="24" s="1"/>
  <c r="D3" i="24"/>
  <c r="F3" i="24" s="1"/>
  <c r="D2" i="24"/>
  <c r="F2" i="24" s="1"/>
  <c r="D61" i="23"/>
  <c r="F61" i="23" s="1"/>
  <c r="D60" i="23"/>
  <c r="E60" i="23" s="1"/>
  <c r="D59" i="23"/>
  <c r="F59" i="23" s="1"/>
  <c r="D58" i="23"/>
  <c r="F58" i="23" s="1"/>
  <c r="D57" i="23"/>
  <c r="F57" i="23" s="1"/>
  <c r="D56" i="23"/>
  <c r="E56" i="23" s="1"/>
  <c r="E55" i="23"/>
  <c r="D55" i="23"/>
  <c r="F55" i="23" s="1"/>
  <c r="D54" i="23"/>
  <c r="F54" i="23" s="1"/>
  <c r="D53" i="23"/>
  <c r="F53" i="23" s="1"/>
  <c r="F52" i="23"/>
  <c r="D52" i="23"/>
  <c r="E52" i="23" s="1"/>
  <c r="D51" i="23"/>
  <c r="F51" i="23" s="1"/>
  <c r="D50" i="23"/>
  <c r="F50" i="23" s="1"/>
  <c r="D49" i="23"/>
  <c r="F49" i="23" s="1"/>
  <c r="D48" i="23"/>
  <c r="E48" i="23" s="1"/>
  <c r="D47" i="23"/>
  <c r="F47" i="23" s="1"/>
  <c r="D46" i="23"/>
  <c r="F46" i="23" s="1"/>
  <c r="D45" i="23"/>
  <c r="F45" i="23" s="1"/>
  <c r="D44" i="23"/>
  <c r="E44" i="23" s="1"/>
  <c r="D43" i="23"/>
  <c r="F43" i="23" s="1"/>
  <c r="D42" i="23"/>
  <c r="F42" i="23" s="1"/>
  <c r="D41" i="23"/>
  <c r="F41" i="23" s="1"/>
  <c r="D40" i="23"/>
  <c r="E40" i="23" s="1"/>
  <c r="F39" i="23"/>
  <c r="D39" i="23"/>
  <c r="E39" i="23" s="1"/>
  <c r="D38" i="23"/>
  <c r="F38" i="23" s="1"/>
  <c r="D37" i="23"/>
  <c r="F37" i="23" s="1"/>
  <c r="D36" i="23"/>
  <c r="E36" i="23" s="1"/>
  <c r="D35" i="23"/>
  <c r="F35" i="23" s="1"/>
  <c r="D34" i="23"/>
  <c r="F34" i="23" s="1"/>
  <c r="D33" i="23"/>
  <c r="F33" i="23" s="1"/>
  <c r="D32" i="23"/>
  <c r="E32" i="23" s="1"/>
  <c r="D31" i="23"/>
  <c r="F31" i="23" s="1"/>
  <c r="D30" i="23"/>
  <c r="F30" i="23" s="1"/>
  <c r="D29" i="23"/>
  <c r="F29" i="23" s="1"/>
  <c r="D28" i="23"/>
  <c r="E28" i="23" s="1"/>
  <c r="D27" i="23"/>
  <c r="F27" i="23" s="1"/>
  <c r="D26" i="23"/>
  <c r="F26" i="23" s="1"/>
  <c r="D25" i="23"/>
  <c r="F25" i="23" s="1"/>
  <c r="D24" i="23"/>
  <c r="E24" i="23" s="1"/>
  <c r="D23" i="23"/>
  <c r="E23" i="23" s="1"/>
  <c r="D22" i="23"/>
  <c r="F22" i="23" s="1"/>
  <c r="D21" i="23"/>
  <c r="F21" i="23" s="1"/>
  <c r="D20" i="23"/>
  <c r="E20" i="23" s="1"/>
  <c r="D19" i="23"/>
  <c r="F19" i="23" s="1"/>
  <c r="D18" i="23"/>
  <c r="F18" i="23" s="1"/>
  <c r="D17" i="23"/>
  <c r="F17" i="23" s="1"/>
  <c r="D16" i="23"/>
  <c r="E16" i="23" s="1"/>
  <c r="E15" i="23"/>
  <c r="D15" i="23"/>
  <c r="F15" i="23" s="1"/>
  <c r="D14" i="23"/>
  <c r="F14" i="23" s="1"/>
  <c r="D13" i="23"/>
  <c r="F13" i="23" s="1"/>
  <c r="D12" i="23"/>
  <c r="E12" i="23" s="1"/>
  <c r="D11" i="23"/>
  <c r="F11" i="23" s="1"/>
  <c r="D10" i="23"/>
  <c r="F10" i="23" s="1"/>
  <c r="D9" i="23"/>
  <c r="F9" i="23" s="1"/>
  <c r="D8" i="23"/>
  <c r="E8" i="23" s="1"/>
  <c r="D7" i="23"/>
  <c r="E7" i="23" s="1"/>
  <c r="D6" i="23"/>
  <c r="F6" i="23" s="1"/>
  <c r="D5" i="23"/>
  <c r="F5" i="23" s="1"/>
  <c r="D4" i="23"/>
  <c r="E4" i="23" s="1"/>
  <c r="D3" i="23"/>
  <c r="F3" i="23" s="1"/>
  <c r="D2" i="23"/>
  <c r="F2" i="23" s="1"/>
  <c r="C31" i="16" l="1"/>
  <c r="D319" i="9"/>
  <c r="E240" i="9"/>
  <c r="E90" i="9"/>
  <c r="F15" i="25"/>
  <c r="E14" i="25"/>
  <c r="F6" i="25"/>
  <c r="F11" i="25"/>
  <c r="E2" i="25"/>
  <c r="F7" i="25"/>
  <c r="E10" i="25"/>
  <c r="F3" i="25"/>
  <c r="E5" i="25"/>
  <c r="E9" i="25"/>
  <c r="E13" i="25"/>
  <c r="E17" i="25"/>
  <c r="E4" i="25"/>
  <c r="E8" i="25"/>
  <c r="E12" i="25"/>
  <c r="E16" i="25"/>
  <c r="F63" i="24"/>
  <c r="F62" i="24"/>
  <c r="F64" i="24"/>
  <c r="F61" i="24"/>
  <c r="E51" i="24"/>
  <c r="F60" i="24"/>
  <c r="F11" i="24"/>
  <c r="E55" i="24"/>
  <c r="F59" i="24"/>
  <c r="F20" i="24"/>
  <c r="E23" i="24"/>
  <c r="F52" i="24"/>
  <c r="E19" i="24"/>
  <c r="F36" i="24"/>
  <c r="F39" i="24"/>
  <c r="F56" i="24"/>
  <c r="F48" i="24"/>
  <c r="E47" i="24"/>
  <c r="F44" i="24"/>
  <c r="F43" i="24"/>
  <c r="F40" i="24"/>
  <c r="E35" i="24"/>
  <c r="F32" i="24"/>
  <c r="E31" i="24"/>
  <c r="F28" i="24"/>
  <c r="E27" i="24"/>
  <c r="F24" i="24"/>
  <c r="F16" i="24"/>
  <c r="E15" i="24"/>
  <c r="E7" i="24"/>
  <c r="F4" i="24"/>
  <c r="F32" i="23"/>
  <c r="E35" i="23"/>
  <c r="F48" i="23"/>
  <c r="E51" i="23"/>
  <c r="F23" i="23"/>
  <c r="E3" i="24"/>
  <c r="F12" i="24"/>
  <c r="F8" i="24"/>
  <c r="E2" i="24"/>
  <c r="E6" i="24"/>
  <c r="E10" i="24"/>
  <c r="E14" i="24"/>
  <c r="E18" i="24"/>
  <c r="E22" i="24"/>
  <c r="E26" i="24"/>
  <c r="E30" i="24"/>
  <c r="E34" i="24"/>
  <c r="E38" i="24"/>
  <c r="E42" i="24"/>
  <c r="E46" i="24"/>
  <c r="E50" i="24"/>
  <c r="E54" i="24"/>
  <c r="E58" i="24"/>
  <c r="E5" i="24"/>
  <c r="E9" i="24"/>
  <c r="E13" i="24"/>
  <c r="E17" i="24"/>
  <c r="E21" i="24"/>
  <c r="E25" i="24"/>
  <c r="E29" i="24"/>
  <c r="E33" i="24"/>
  <c r="E37" i="24"/>
  <c r="E41" i="24"/>
  <c r="E45" i="24"/>
  <c r="E49" i="24"/>
  <c r="E53" i="24"/>
  <c r="E57" i="24"/>
  <c r="F12" i="23"/>
  <c r="E3" i="23"/>
  <c r="F7" i="23"/>
  <c r="F16" i="23"/>
  <c r="E19" i="23"/>
  <c r="F28" i="23"/>
  <c r="E31" i="23"/>
  <c r="F44" i="23"/>
  <c r="E47" i="23"/>
  <c r="F60" i="23"/>
  <c r="F36" i="23"/>
  <c r="F8" i="23"/>
  <c r="E11" i="23"/>
  <c r="F24" i="23"/>
  <c r="E27" i="23"/>
  <c r="F40" i="23"/>
  <c r="E43" i="23"/>
  <c r="F56" i="23"/>
  <c r="E59" i="23"/>
  <c r="F4" i="23"/>
  <c r="F20" i="23"/>
  <c r="E61" i="23"/>
  <c r="E2" i="23"/>
  <c r="E6" i="23"/>
  <c r="E10" i="23"/>
  <c r="E14" i="23"/>
  <c r="E18" i="23"/>
  <c r="E22" i="23"/>
  <c r="E26" i="23"/>
  <c r="E30" i="23"/>
  <c r="E34" i="23"/>
  <c r="E38" i="23"/>
  <c r="E42" i="23"/>
  <c r="E46" i="23"/>
  <c r="E50" i="23"/>
  <c r="E54" i="23"/>
  <c r="E58" i="23"/>
  <c r="E5" i="23"/>
  <c r="E9" i="23"/>
  <c r="E13" i="23"/>
  <c r="E17" i="23"/>
  <c r="E21" i="23"/>
  <c r="E25" i="23"/>
  <c r="E29" i="23"/>
  <c r="E33" i="23"/>
  <c r="E37" i="23"/>
  <c r="E41" i="23"/>
  <c r="E45" i="23"/>
  <c r="E49" i="23"/>
  <c r="E53" i="23"/>
  <c r="E57" i="23"/>
  <c r="C47" i="22" l="1"/>
  <c r="D47" i="22"/>
  <c r="C46" i="22"/>
  <c r="D46" i="22"/>
  <c r="C44" i="22"/>
  <c r="D44" i="22"/>
  <c r="D3" i="21"/>
  <c r="C3" i="21"/>
  <c r="C73" i="20"/>
  <c r="D73" i="20"/>
  <c r="C72" i="20"/>
  <c r="D72" i="20"/>
  <c r="C71" i="20"/>
  <c r="D71" i="20"/>
  <c r="C69" i="20"/>
  <c r="D69" i="20"/>
  <c r="C24" i="16"/>
  <c r="D24" i="16"/>
  <c r="C23" i="16"/>
  <c r="D23" i="16"/>
  <c r="E82" i="9"/>
  <c r="E83" i="9"/>
  <c r="E84" i="9"/>
  <c r="E85" i="9"/>
  <c r="E86" i="9"/>
  <c r="E87" i="9"/>
  <c r="E88" i="9"/>
  <c r="E89" i="9"/>
  <c r="E94" i="9"/>
  <c r="E95" i="9"/>
  <c r="E96" i="9"/>
  <c r="E97" i="9"/>
  <c r="E98" i="9"/>
  <c r="E100" i="9"/>
  <c r="E102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2" i="9"/>
  <c r="E123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6" i="9"/>
  <c r="E167" i="9"/>
  <c r="E168" i="9"/>
  <c r="E169" i="9"/>
  <c r="E171" i="9"/>
  <c r="E177" i="9"/>
  <c r="E178" i="9"/>
  <c r="E179" i="9"/>
  <c r="E180" i="9"/>
  <c r="E181" i="9"/>
  <c r="E182" i="9"/>
  <c r="E183" i="9"/>
  <c r="E184" i="9"/>
  <c r="E185" i="9"/>
  <c r="E186" i="9"/>
  <c r="E187" i="9"/>
  <c r="E191" i="9"/>
  <c r="E192" i="9"/>
  <c r="E194" i="9"/>
  <c r="E195" i="9"/>
  <c r="E204" i="9"/>
  <c r="E205" i="9"/>
  <c r="E206" i="9"/>
  <c r="E207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46" i="9"/>
  <c r="E247" i="9"/>
  <c r="E248" i="9"/>
  <c r="E249" i="9"/>
  <c r="E250" i="9"/>
  <c r="E251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9" i="9"/>
  <c r="E270" i="9"/>
  <c r="E271" i="9"/>
  <c r="E272" i="9"/>
  <c r="E273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9" i="9"/>
  <c r="E290" i="9"/>
  <c r="E291" i="9"/>
  <c r="E300" i="9"/>
  <c r="E301" i="9"/>
  <c r="E302" i="9"/>
  <c r="E303" i="9"/>
  <c r="E307" i="9"/>
  <c r="E308" i="9"/>
  <c r="E310" i="9"/>
  <c r="E311" i="9"/>
  <c r="E312" i="9"/>
  <c r="E315" i="9"/>
  <c r="E316" i="9"/>
  <c r="E317" i="9"/>
  <c r="E318" i="9"/>
  <c r="E323" i="9"/>
  <c r="E324" i="9"/>
  <c r="E325" i="9"/>
  <c r="E326" i="9"/>
  <c r="E327" i="9"/>
  <c r="E328" i="9"/>
  <c r="E332" i="9"/>
  <c r="E333" i="9"/>
  <c r="E335" i="9"/>
  <c r="E336" i="9"/>
  <c r="E337" i="9"/>
  <c r="E338" i="9"/>
  <c r="E340" i="9"/>
  <c r="E341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94" i="9"/>
  <c r="E397" i="9"/>
  <c r="E398" i="9"/>
  <c r="E401" i="9"/>
  <c r="E402" i="9"/>
  <c r="E404" i="9"/>
  <c r="E405" i="9"/>
  <c r="E406" i="9"/>
  <c r="E407" i="9"/>
  <c r="E408" i="9"/>
  <c r="E409" i="9"/>
  <c r="E410" i="9"/>
  <c r="E411" i="9"/>
  <c r="E412" i="9"/>
  <c r="E414" i="9"/>
  <c r="E416" i="9"/>
  <c r="E417" i="9"/>
  <c r="E418" i="9"/>
  <c r="E423" i="9"/>
  <c r="E424" i="9"/>
  <c r="E425" i="9"/>
  <c r="E431" i="9"/>
  <c r="E432" i="9"/>
  <c r="E433" i="9"/>
  <c r="E435" i="9"/>
  <c r="E81" i="9"/>
  <c r="D417" i="9"/>
  <c r="D418" i="9"/>
  <c r="D423" i="9"/>
  <c r="D424" i="9"/>
  <c r="D425" i="9"/>
  <c r="D431" i="9"/>
  <c r="D432" i="9"/>
  <c r="D433" i="9"/>
  <c r="D435" i="9"/>
  <c r="D407" i="9"/>
  <c r="D408" i="9"/>
  <c r="D409" i="9"/>
  <c r="D410" i="9"/>
  <c r="D411" i="9"/>
  <c r="D412" i="9"/>
  <c r="D414" i="9"/>
  <c r="D416" i="9"/>
  <c r="E80" i="9"/>
  <c r="E79" i="9"/>
  <c r="E78" i="9"/>
  <c r="E77" i="9"/>
  <c r="E76" i="9"/>
  <c r="D79" i="9"/>
  <c r="D80" i="9"/>
  <c r="D81" i="9"/>
  <c r="D82" i="9"/>
  <c r="D83" i="9"/>
  <c r="D84" i="9"/>
  <c r="D85" i="9"/>
  <c r="D86" i="9"/>
  <c r="D87" i="9"/>
  <c r="D88" i="9"/>
  <c r="D89" i="9"/>
  <c r="D94" i="9"/>
  <c r="D95" i="9"/>
  <c r="D96" i="9"/>
  <c r="D97" i="9"/>
  <c r="D98" i="9"/>
  <c r="D100" i="9"/>
  <c r="D102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2" i="9"/>
  <c r="D123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6" i="9"/>
  <c r="D167" i="9"/>
  <c r="D168" i="9"/>
  <c r="D169" i="9"/>
  <c r="D171" i="9"/>
  <c r="D177" i="9"/>
  <c r="D178" i="9"/>
  <c r="D179" i="9"/>
  <c r="D180" i="9"/>
  <c r="D181" i="9"/>
  <c r="D182" i="9"/>
  <c r="D183" i="9"/>
  <c r="D184" i="9"/>
  <c r="D185" i="9"/>
  <c r="D186" i="9"/>
  <c r="D187" i="9"/>
  <c r="D191" i="9"/>
  <c r="D192" i="9"/>
  <c r="D194" i="9"/>
  <c r="D195" i="9"/>
  <c r="D204" i="9"/>
  <c r="D205" i="9"/>
  <c r="D206" i="9"/>
  <c r="D207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45" i="9"/>
  <c r="D246" i="9"/>
  <c r="D247" i="9"/>
  <c r="D248" i="9"/>
  <c r="D249" i="9"/>
  <c r="D250" i="9"/>
  <c r="D251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9" i="9"/>
  <c r="D270" i="9"/>
  <c r="D271" i="9"/>
  <c r="D272" i="9"/>
  <c r="D273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9" i="9"/>
  <c r="D290" i="9"/>
  <c r="D291" i="9"/>
  <c r="D301" i="9"/>
  <c r="D302" i="9"/>
  <c r="D303" i="9"/>
  <c r="D307" i="9"/>
  <c r="D308" i="9"/>
  <c r="D310" i="9"/>
  <c r="D311" i="9"/>
  <c r="D312" i="9"/>
  <c r="D315" i="9"/>
  <c r="D316" i="9"/>
  <c r="D317" i="9"/>
  <c r="D318" i="9"/>
  <c r="D323" i="9"/>
  <c r="D324" i="9"/>
  <c r="D325" i="9"/>
  <c r="D326" i="9"/>
  <c r="D327" i="9"/>
  <c r="D328" i="9"/>
  <c r="D332" i="9"/>
  <c r="D333" i="9"/>
  <c r="D335" i="9"/>
  <c r="D336" i="9"/>
  <c r="D337" i="9"/>
  <c r="D338" i="9"/>
  <c r="D340" i="9"/>
  <c r="D341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94" i="9"/>
  <c r="D397" i="9"/>
  <c r="D398" i="9"/>
  <c r="D401" i="9"/>
  <c r="D402" i="9"/>
  <c r="D404" i="9"/>
  <c r="D405" i="9"/>
  <c r="D406" i="9"/>
  <c r="D78" i="9"/>
  <c r="D77" i="9"/>
  <c r="D76" i="9"/>
  <c r="D75" i="9"/>
  <c r="E75" i="9"/>
  <c r="E20" i="9"/>
  <c r="E21" i="9"/>
  <c r="D19" i="9"/>
  <c r="D20" i="9"/>
  <c r="D21" i="9"/>
  <c r="D12" i="9"/>
  <c r="E12" i="9"/>
  <c r="E4" i="9"/>
  <c r="E5" i="9"/>
  <c r="D4" i="9"/>
  <c r="D5" i="9"/>
  <c r="D2" i="21"/>
  <c r="C2" i="21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E16" i="9"/>
  <c r="E17" i="9"/>
  <c r="E18" i="9"/>
  <c r="E19" i="9"/>
  <c r="E22" i="9"/>
  <c r="E23" i="9"/>
  <c r="E24" i="9"/>
  <c r="E25" i="9"/>
  <c r="E26" i="9"/>
  <c r="E27" i="9"/>
  <c r="D16" i="9"/>
  <c r="D17" i="9"/>
  <c r="D18" i="9"/>
  <c r="D22" i="9"/>
  <c r="D23" i="9"/>
  <c r="D24" i="9"/>
  <c r="D25" i="9"/>
  <c r="D26" i="9"/>
  <c r="D27" i="9"/>
  <c r="D13" i="9"/>
  <c r="E13" i="9"/>
  <c r="D7" i="9"/>
  <c r="D6" i="9"/>
  <c r="E6" i="9"/>
  <c r="E3" i="9"/>
  <c r="D3" i="9"/>
  <c r="C53" i="22"/>
  <c r="D53" i="22"/>
  <c r="C52" i="22"/>
  <c r="D52" i="22"/>
  <c r="C51" i="22"/>
  <c r="D51" i="22"/>
  <c r="C50" i="22"/>
  <c r="D50" i="22"/>
  <c r="C49" i="22"/>
  <c r="D49" i="22"/>
  <c r="C48" i="22"/>
  <c r="D48" i="22"/>
  <c r="C45" i="22"/>
  <c r="D45" i="22"/>
  <c r="C43" i="22"/>
  <c r="D43" i="22"/>
  <c r="C42" i="22"/>
  <c r="D42" i="22"/>
  <c r="C79" i="20"/>
  <c r="D79" i="20"/>
  <c r="C78" i="20"/>
  <c r="D78" i="20"/>
  <c r="C77" i="20"/>
  <c r="D77" i="20"/>
  <c r="C76" i="20"/>
  <c r="D76" i="20"/>
  <c r="C75" i="20"/>
  <c r="D75" i="20"/>
  <c r="C74" i="20"/>
  <c r="D74" i="20"/>
  <c r="C68" i="20"/>
  <c r="D68" i="20"/>
  <c r="C67" i="20"/>
  <c r="D67" i="20"/>
  <c r="C66" i="20"/>
  <c r="D66" i="20"/>
  <c r="C64" i="20"/>
  <c r="D64" i="20"/>
  <c r="C62" i="20"/>
  <c r="D62" i="20"/>
  <c r="C61" i="20"/>
  <c r="D61" i="20"/>
  <c r="C59" i="20"/>
  <c r="D59" i="20"/>
  <c r="C58" i="20"/>
  <c r="D58" i="20"/>
  <c r="C57" i="20"/>
  <c r="D57" i="20"/>
  <c r="C78" i="19"/>
  <c r="D78" i="19"/>
  <c r="C76" i="19"/>
  <c r="D76" i="19"/>
  <c r="C75" i="19"/>
  <c r="D75" i="19"/>
  <c r="C74" i="19"/>
  <c r="D74" i="19"/>
  <c r="C73" i="19"/>
  <c r="D73" i="19"/>
  <c r="C72" i="19"/>
  <c r="D72" i="19"/>
  <c r="C71" i="19"/>
  <c r="D71" i="19"/>
  <c r="C70" i="19"/>
  <c r="D70" i="19"/>
  <c r="C69" i="19"/>
  <c r="D69" i="19"/>
  <c r="C68" i="19"/>
  <c r="D68" i="19"/>
  <c r="C27" i="18"/>
  <c r="D27" i="18"/>
  <c r="C26" i="18"/>
  <c r="D26" i="18"/>
  <c r="C25" i="18"/>
  <c r="D25" i="18"/>
  <c r="C25" i="16"/>
  <c r="D25" i="16"/>
  <c r="D33" i="9"/>
  <c r="E33" i="9"/>
  <c r="D4" i="22" l="1"/>
  <c r="D5" i="22"/>
  <c r="D7" i="22"/>
  <c r="D8" i="22"/>
  <c r="D10" i="22"/>
  <c r="D12" i="22"/>
  <c r="D13" i="22"/>
  <c r="D14" i="22"/>
  <c r="D15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3" i="22"/>
  <c r="D34" i="22"/>
  <c r="D35" i="22"/>
  <c r="D36" i="22"/>
  <c r="D37" i="22"/>
  <c r="D38" i="22"/>
  <c r="D56" i="22"/>
  <c r="D57" i="22"/>
  <c r="C4" i="22"/>
  <c r="C5" i="22"/>
  <c r="C7" i="22"/>
  <c r="C8" i="22"/>
  <c r="C10" i="22"/>
  <c r="C12" i="22"/>
  <c r="C13" i="22"/>
  <c r="C14" i="22"/>
  <c r="C15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3" i="22"/>
  <c r="C34" i="22"/>
  <c r="C35" i="22"/>
  <c r="C36" i="22"/>
  <c r="C37" i="22"/>
  <c r="C38" i="22"/>
  <c r="C56" i="22"/>
  <c r="C57" i="22"/>
  <c r="D3" i="22"/>
  <c r="C3" i="22"/>
  <c r="D2" i="22"/>
  <c r="C2" i="22"/>
  <c r="D5" i="21"/>
  <c r="C5" i="21"/>
  <c r="C81" i="20"/>
  <c r="D81" i="20"/>
  <c r="C65" i="20"/>
  <c r="D65" i="20"/>
  <c r="C63" i="20"/>
  <c r="D63" i="20"/>
  <c r="C55" i="20"/>
  <c r="D55" i="20"/>
  <c r="C53" i="20"/>
  <c r="D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7" i="20"/>
  <c r="C37" i="20"/>
  <c r="D36" i="20"/>
  <c r="C36" i="20"/>
  <c r="D31" i="20"/>
  <c r="C31" i="20"/>
  <c r="D30" i="20"/>
  <c r="C30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2" i="20"/>
  <c r="C12" i="20"/>
  <c r="D10" i="20"/>
  <c r="C10" i="20"/>
  <c r="D9" i="20"/>
  <c r="C9" i="20"/>
  <c r="D8" i="20"/>
  <c r="C8" i="20"/>
  <c r="D7" i="20"/>
  <c r="C7" i="20"/>
  <c r="D6" i="20"/>
  <c r="C6" i="20"/>
  <c r="D2" i="20"/>
  <c r="C2" i="20"/>
  <c r="D2" i="19"/>
  <c r="D3" i="19"/>
  <c r="D4" i="19"/>
  <c r="D5" i="19"/>
  <c r="D7" i="19"/>
  <c r="D8" i="19"/>
  <c r="D11" i="19"/>
  <c r="D12" i="19"/>
  <c r="D16" i="19"/>
  <c r="D17" i="19"/>
  <c r="D19" i="19"/>
  <c r="D20" i="19"/>
  <c r="D24" i="19"/>
  <c r="D26" i="19"/>
  <c r="D28" i="19"/>
  <c r="D29" i="19"/>
  <c r="D30" i="19"/>
  <c r="D34" i="19"/>
  <c r="D35" i="19"/>
  <c r="D36" i="19"/>
  <c r="D37" i="19"/>
  <c r="D39" i="19"/>
  <c r="D40" i="19"/>
  <c r="D41" i="19"/>
  <c r="D42" i="19"/>
  <c r="D45" i="19"/>
  <c r="D46" i="19"/>
  <c r="D47" i="19"/>
  <c r="D50" i="19"/>
  <c r="D51" i="19"/>
  <c r="D54" i="19"/>
  <c r="D55" i="19"/>
  <c r="D56" i="19"/>
  <c r="D57" i="19"/>
  <c r="D58" i="19"/>
  <c r="D62" i="19"/>
  <c r="D63" i="19"/>
  <c r="D64" i="19"/>
  <c r="D65" i="19"/>
  <c r="D66" i="19"/>
  <c r="D67" i="19"/>
  <c r="D77" i="19"/>
  <c r="D79" i="19"/>
  <c r="C2" i="19"/>
  <c r="C3" i="19"/>
  <c r="C4" i="19"/>
  <c r="C5" i="19"/>
  <c r="C7" i="19"/>
  <c r="C8" i="19"/>
  <c r="C11" i="19"/>
  <c r="C12" i="19"/>
  <c r="C16" i="19"/>
  <c r="C17" i="19"/>
  <c r="C19" i="19"/>
  <c r="C20" i="19"/>
  <c r="C24" i="19"/>
  <c r="C26" i="19"/>
  <c r="C28" i="19"/>
  <c r="C29" i="19"/>
  <c r="C30" i="19"/>
  <c r="C34" i="19"/>
  <c r="C35" i="19"/>
  <c r="C36" i="19"/>
  <c r="C37" i="19"/>
  <c r="C39" i="19"/>
  <c r="C40" i="19"/>
  <c r="C41" i="19"/>
  <c r="C42" i="19"/>
  <c r="C45" i="19"/>
  <c r="C46" i="19"/>
  <c r="C47" i="19"/>
  <c r="C50" i="19"/>
  <c r="C51" i="19"/>
  <c r="C54" i="19"/>
  <c r="C55" i="19"/>
  <c r="C56" i="19"/>
  <c r="C57" i="19"/>
  <c r="C58" i="19"/>
  <c r="C62" i="19"/>
  <c r="C63" i="19"/>
  <c r="C64" i="19"/>
  <c r="C65" i="19"/>
  <c r="C66" i="19"/>
  <c r="C67" i="19"/>
  <c r="C77" i="19"/>
  <c r="C79" i="19"/>
  <c r="D19" i="18"/>
  <c r="D22" i="18"/>
  <c r="D28" i="18"/>
  <c r="C19" i="18"/>
  <c r="C22" i="18"/>
  <c r="C28" i="18"/>
  <c r="D18" i="18"/>
  <c r="C18" i="18"/>
  <c r="D14" i="18"/>
  <c r="C14" i="18"/>
  <c r="D12" i="18"/>
  <c r="D7" i="18"/>
  <c r="C7" i="18"/>
  <c r="D5" i="18"/>
  <c r="C5" i="18"/>
  <c r="D4" i="18"/>
  <c r="C4" i="18"/>
  <c r="D2" i="18"/>
  <c r="C2" i="18"/>
  <c r="D16" i="17"/>
  <c r="C16" i="17"/>
  <c r="D15" i="17"/>
  <c r="C15" i="17"/>
  <c r="D14" i="17"/>
  <c r="C14" i="17"/>
  <c r="D13" i="17"/>
  <c r="C13" i="17"/>
  <c r="D9" i="17"/>
  <c r="C9" i="17"/>
  <c r="D3" i="17"/>
  <c r="C3" i="17"/>
  <c r="D2" i="17"/>
  <c r="C2" i="17"/>
  <c r="D18" i="16"/>
  <c r="D19" i="16"/>
  <c r="D21" i="16"/>
  <c r="D22" i="16"/>
  <c r="C18" i="16"/>
  <c r="C19" i="16"/>
  <c r="C21" i="16"/>
  <c r="C22" i="16"/>
  <c r="D17" i="16" l="1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6" i="16"/>
  <c r="C6" i="16"/>
  <c r="D5" i="16"/>
  <c r="C5" i="16"/>
  <c r="D2" i="16"/>
  <c r="C2" i="16"/>
  <c r="E2" i="9"/>
  <c r="D2" i="9"/>
  <c r="D73" i="9" l="1"/>
  <c r="E73" i="9"/>
  <c r="E30" i="9"/>
  <c r="E15" i="9" l="1"/>
  <c r="D15" i="9"/>
  <c r="E7" i="9"/>
  <c r="D14" i="9"/>
  <c r="E14" i="9"/>
  <c r="D34" i="9"/>
  <c r="E34" i="9"/>
  <c r="D35" i="9"/>
  <c r="E35" i="9"/>
  <c r="D44" i="9"/>
  <c r="E44" i="9"/>
  <c r="C19" i="6" l="1"/>
  <c r="D19" i="6"/>
  <c r="C18" i="6"/>
  <c r="D18" i="6"/>
  <c r="C17" i="6"/>
  <c r="D17" i="6"/>
  <c r="C16" i="6"/>
  <c r="D16" i="6"/>
  <c r="C15" i="6"/>
  <c r="D15" i="6"/>
  <c r="D14" i="6"/>
  <c r="C13" i="6"/>
  <c r="D13" i="6"/>
  <c r="C9" i="6"/>
  <c r="D9" i="6"/>
  <c r="C8" i="6"/>
  <c r="D8" i="6"/>
  <c r="C14" i="6"/>
  <c r="D6" i="6"/>
  <c r="C6" i="6"/>
</calcChain>
</file>

<file path=xl/sharedStrings.xml><?xml version="1.0" encoding="utf-8"?>
<sst xmlns="http://schemas.openxmlformats.org/spreadsheetml/2006/main" count="1041" uniqueCount="768">
  <si>
    <t>Markė</t>
  </si>
  <si>
    <t>Tipas</t>
  </si>
  <si>
    <t>2025 m. įregistruotų naujų tr. pr. skaičius</t>
  </si>
  <si>
    <t>10 proc. 2025 m. įregistruotų naujų tr. pr. skaičiaus</t>
  </si>
  <si>
    <t>Maksimalus registruotinų serijos pabaigos tr. pr. skaičius</t>
  </si>
  <si>
    <t>Suteiktų išimčių skaičius</t>
  </si>
  <si>
    <t>ADRIA</t>
  </si>
  <si>
    <t>C</t>
  </si>
  <si>
    <t>V</t>
  </si>
  <si>
    <t>G</t>
  </si>
  <si>
    <t>Y</t>
  </si>
  <si>
    <t>ALFA ROMEO</t>
  </si>
  <si>
    <t>AV1</t>
  </si>
  <si>
    <t>FH1</t>
  </si>
  <si>
    <t>ALPINA</t>
  </si>
  <si>
    <t>ALPINA G07</t>
  </si>
  <si>
    <t>ASTON MARTIN</t>
  </si>
  <si>
    <t>AM5SS</t>
  </si>
  <si>
    <t>AM7V</t>
  </si>
  <si>
    <t>AM8SS</t>
  </si>
  <si>
    <t>AUDI</t>
  </si>
  <si>
    <t>B8</t>
  </si>
  <si>
    <t>F3</t>
  </si>
  <si>
    <t>F8</t>
  </si>
  <si>
    <t>4G</t>
  </si>
  <si>
    <t>GA</t>
  </si>
  <si>
    <t>F2</t>
  </si>
  <si>
    <t>GY</t>
  </si>
  <si>
    <t>8N</t>
  </si>
  <si>
    <t>FJ</t>
  </si>
  <si>
    <t>GF</t>
  </si>
  <si>
    <t>4L</t>
  </si>
  <si>
    <t>FY</t>
  </si>
  <si>
    <t>GH</t>
  </si>
  <si>
    <t>FZ</t>
  </si>
  <si>
    <t>AUTOMOBILI LAMBORGHINI S.P.A.</t>
  </si>
  <si>
    <t>BENIMAR</t>
  </si>
  <si>
    <t>BENIMAR8</t>
  </si>
  <si>
    <t>BENIMAR7</t>
  </si>
  <si>
    <t>BENTLEY</t>
  </si>
  <si>
    <t>3S</t>
  </si>
  <si>
    <t>4V</t>
  </si>
  <si>
    <t>BYD</t>
  </si>
  <si>
    <t>UK</t>
  </si>
  <si>
    <t>SA3</t>
  </si>
  <si>
    <t>EKE</t>
  </si>
  <si>
    <t>SC2E</t>
  </si>
  <si>
    <t>SC3E</t>
  </si>
  <si>
    <t>HK</t>
  </si>
  <si>
    <t>EQE</t>
  </si>
  <si>
    <t>EXE</t>
  </si>
  <si>
    <t>G3XN</t>
  </si>
  <si>
    <t>G5X</t>
  </si>
  <si>
    <t>G4X</t>
  </si>
  <si>
    <t>F7</t>
  </si>
  <si>
    <t>G2M</t>
  </si>
  <si>
    <t>BMWI-N</t>
  </si>
  <si>
    <t>G234M</t>
  </si>
  <si>
    <t>392C</t>
  </si>
  <si>
    <t>G3K</t>
  </si>
  <si>
    <t>G9M</t>
  </si>
  <si>
    <t>3-V</t>
  </si>
  <si>
    <t>G7X</t>
  </si>
  <si>
    <t>G6L</t>
  </si>
  <si>
    <t>U2X</t>
  </si>
  <si>
    <t>G3L</t>
  </si>
  <si>
    <t>G6X</t>
  </si>
  <si>
    <t>G6K</t>
  </si>
  <si>
    <t>G3C</t>
  </si>
  <si>
    <t>GT</t>
  </si>
  <si>
    <t>G8X</t>
  </si>
  <si>
    <t>BMWi-N</t>
  </si>
  <si>
    <t>F56XM</t>
  </si>
  <si>
    <t>U1X</t>
  </si>
  <si>
    <t>G7L</t>
  </si>
  <si>
    <t>U2AT</t>
  </si>
  <si>
    <t>G4C</t>
  </si>
  <si>
    <t>G34MKS</t>
  </si>
  <si>
    <t>G3X</t>
  </si>
  <si>
    <t>G6E</t>
  </si>
  <si>
    <t>BURSTNER GMBH</t>
  </si>
  <si>
    <t>CAPRON</t>
  </si>
  <si>
    <t>CRF1</t>
  </si>
  <si>
    <t>WB</t>
  </si>
  <si>
    <t>CVF2</t>
  </si>
  <si>
    <t>CIF1</t>
  </si>
  <si>
    <t>CARTHAGO</t>
  </si>
  <si>
    <t>EG/CMB003</t>
  </si>
  <si>
    <t>CITROEN</t>
  </si>
  <si>
    <t>A</t>
  </si>
  <si>
    <t>B</t>
  </si>
  <si>
    <t>E</t>
  </si>
  <si>
    <t>N</t>
  </si>
  <si>
    <t>K</t>
  </si>
  <si>
    <t>CUPRA</t>
  </si>
  <si>
    <t>KR</t>
  </si>
  <si>
    <t>KP</t>
  </si>
  <si>
    <t>5FP</t>
  </si>
  <si>
    <t>K1</t>
  </si>
  <si>
    <t>KM</t>
  </si>
  <si>
    <t>KL</t>
  </si>
  <si>
    <t>DACIA</t>
  </si>
  <si>
    <t>DBG</t>
  </si>
  <si>
    <t>DJF</t>
  </si>
  <si>
    <t>DFJ</t>
  </si>
  <si>
    <t>DAIMLERCHRYSLER (D)</t>
  </si>
  <si>
    <t>DFSK</t>
  </si>
  <si>
    <t>FENGON 600</t>
  </si>
  <si>
    <t>EURA MOBIL</t>
  </si>
  <si>
    <t>FERRARI</t>
  </si>
  <si>
    <t>F 171</t>
  </si>
  <si>
    <t>FIAT</t>
  </si>
  <si>
    <t>FH11</t>
  </si>
  <si>
    <t>FA1</t>
  </si>
  <si>
    <t>FORD</t>
  </si>
  <si>
    <t>LSK</t>
  </si>
  <si>
    <t>J2K</t>
  </si>
  <si>
    <t>DEH</t>
  </si>
  <si>
    <t>NXN</t>
  </si>
  <si>
    <t>DRP</t>
  </si>
  <si>
    <t>SK</t>
  </si>
  <si>
    <t>LAE</t>
  </si>
  <si>
    <t>WA6</t>
  </si>
  <si>
    <t>N1P</t>
  </si>
  <si>
    <t>BRONCO</t>
  </si>
  <si>
    <t>DFK</t>
  </si>
  <si>
    <t>FAD</t>
  </si>
  <si>
    <t>NRN</t>
  </si>
  <si>
    <t>GIOTTILINE</t>
  </si>
  <si>
    <t>PLA8</t>
  </si>
  <si>
    <t>GLC1</t>
  </si>
  <si>
    <t>PLA9</t>
  </si>
  <si>
    <t>PLA7</t>
  </si>
  <si>
    <t>GREAT WALL MOTOR COMPANY LIMITED</t>
  </si>
  <si>
    <t>V71 V61</t>
  </si>
  <si>
    <t>ES11</t>
  </si>
  <si>
    <t>HYMER</t>
  </si>
  <si>
    <t>HKS1</t>
  </si>
  <si>
    <t>HRS2</t>
  </si>
  <si>
    <t>EG/S 003</t>
  </si>
  <si>
    <t>HYUNDAI</t>
  </si>
  <si>
    <t>NX4E</t>
  </si>
  <si>
    <t>US4</t>
  </si>
  <si>
    <t>AC3</t>
  </si>
  <si>
    <t>SX2</t>
  </si>
  <si>
    <t>OSE</t>
  </si>
  <si>
    <t>SX2E</t>
  </si>
  <si>
    <t>AX1</t>
  </si>
  <si>
    <t>CE</t>
  </si>
  <si>
    <t>PDE</t>
  </si>
  <si>
    <t>FDH</t>
  </si>
  <si>
    <t>BC3</t>
  </si>
  <si>
    <t>NE</t>
  </si>
  <si>
    <t>MX5</t>
  </si>
  <si>
    <t>ME1</t>
  </si>
  <si>
    <t>HONDA</t>
  </si>
  <si>
    <t>RS</t>
  </si>
  <si>
    <t>FE</t>
  </si>
  <si>
    <t>RV</t>
  </si>
  <si>
    <t>RE6</t>
  </si>
  <si>
    <t>RZ</t>
  </si>
  <si>
    <t>GR</t>
  </si>
  <si>
    <t>JAGUAR</t>
  </si>
  <si>
    <t>DC</t>
  </si>
  <si>
    <t>JEEP</t>
  </si>
  <si>
    <t>WL</t>
  </si>
  <si>
    <t>JK</t>
  </si>
  <si>
    <t>MP</t>
  </si>
  <si>
    <t>KIA</t>
  </si>
  <si>
    <t>JA</t>
  </si>
  <si>
    <t>NQ5E</t>
  </si>
  <si>
    <t>MQ4</t>
  </si>
  <si>
    <t>MV1</t>
  </si>
  <si>
    <t>CD</t>
  </si>
  <si>
    <t>YB</t>
  </si>
  <si>
    <t>SG2</t>
  </si>
  <si>
    <t>SV1</t>
  </si>
  <si>
    <t>CV</t>
  </si>
  <si>
    <t>SZ1E</t>
  </si>
  <si>
    <t>CV1</t>
  </si>
  <si>
    <t>NQ4e</t>
  </si>
  <si>
    <t>YP</t>
  </si>
  <si>
    <t>LAND ROVER</t>
  </si>
  <si>
    <t>LR</t>
  </si>
  <si>
    <t>S4FK2F</t>
  </si>
  <si>
    <t>LC</t>
  </si>
  <si>
    <t>LY</t>
  </si>
  <si>
    <t>LK</t>
  </si>
  <si>
    <t>LE</t>
  </si>
  <si>
    <t>LZ</t>
  </si>
  <si>
    <t>L1</t>
  </si>
  <si>
    <t>LAMBORGHINI</t>
  </si>
  <si>
    <t>LANCIA</t>
  </si>
  <si>
    <t>LX</t>
  </si>
  <si>
    <t>LEXUS</t>
  </si>
  <si>
    <t>F5(EU,M)</t>
  </si>
  <si>
    <t>EBM(M)</t>
  </si>
  <si>
    <t>AZ2(M)</t>
  </si>
  <si>
    <t>AZ2M</t>
  </si>
  <si>
    <t>XZ1L(EU,M)</t>
  </si>
  <si>
    <t>AZ2(M)-TGRE</t>
  </si>
  <si>
    <t>EBM1(M)</t>
  </si>
  <si>
    <t>ZA1(EU,M)</t>
  </si>
  <si>
    <t>AYH1(M)</t>
  </si>
  <si>
    <t>AL3(M)</t>
  </si>
  <si>
    <t xml:space="preserve">
LYNK &amp; CO</t>
  </si>
  <si>
    <t>DX11</t>
  </si>
  <si>
    <t>E335</t>
  </si>
  <si>
    <t>CX11</t>
  </si>
  <si>
    <t>LOTUS</t>
  </si>
  <si>
    <t>LB</t>
  </si>
  <si>
    <t>MAN</t>
  </si>
  <si>
    <t>SYN1E</t>
  </si>
  <si>
    <t>MASERATI</t>
  </si>
  <si>
    <t>M182</t>
  </si>
  <si>
    <t>MAZDA</t>
  </si>
  <si>
    <t>BPE</t>
  </si>
  <si>
    <t>DN</t>
  </si>
  <si>
    <t>KF</t>
  </si>
  <si>
    <t>KH01</t>
  </si>
  <si>
    <t>DM</t>
  </si>
  <si>
    <t>ND</t>
  </si>
  <si>
    <t>KH-01</t>
  </si>
  <si>
    <t>ZV</t>
  </si>
  <si>
    <t>KL01</t>
  </si>
  <si>
    <t>GN</t>
  </si>
  <si>
    <t>BL</t>
  </si>
  <si>
    <t>MCLAREN</t>
  </si>
  <si>
    <t>MA3</t>
  </si>
  <si>
    <t>MCLOUIS</t>
  </si>
  <si>
    <t>CJA8</t>
  </si>
  <si>
    <t>MERCEDES-AMG</t>
  </si>
  <si>
    <t>R1SLAMG</t>
  </si>
  <si>
    <t>R1EAMG</t>
  </si>
  <si>
    <t>R1GTAMG</t>
  </si>
  <si>
    <t>MERCEDES-BENZ</t>
  </si>
  <si>
    <t>906 AC 35/4x4</t>
  </si>
  <si>
    <t>R2CGLC</t>
  </si>
  <si>
    <t>639/5</t>
  </si>
  <si>
    <t>E2EQSW</t>
  </si>
  <si>
    <t>H1GLE</t>
  </si>
  <si>
    <t>R2S</t>
  </si>
  <si>
    <t>R2CW</t>
  </si>
  <si>
    <t>R2EW</t>
  </si>
  <si>
    <t>906 AC 35</t>
  </si>
  <si>
    <t>E2EQEW</t>
  </si>
  <si>
    <t>E2EQEX</t>
  </si>
  <si>
    <t>2B</t>
  </si>
  <si>
    <t>MFK</t>
  </si>
  <si>
    <t>463A</t>
  </si>
  <si>
    <t>R2ES</t>
  </si>
  <si>
    <t>MMCLAE</t>
  </si>
  <si>
    <t>E2EQSX</t>
  </si>
  <si>
    <t>F2CLA</t>
  </si>
  <si>
    <t>F2B</t>
  </si>
  <si>
    <t>F2A</t>
  </si>
  <si>
    <t>639/2</t>
  </si>
  <si>
    <t>R2CLECA</t>
  </si>
  <si>
    <t>693/2</t>
  </si>
  <si>
    <t>906BB50/4x4</t>
  </si>
  <si>
    <t>MERCEDES-BENZ/AUTO-FORM</t>
  </si>
  <si>
    <t>906BB35/3.5</t>
  </si>
  <si>
    <t>MG</t>
  </si>
  <si>
    <t>SEH3</t>
  </si>
  <si>
    <t>ZP2A</t>
  </si>
  <si>
    <t>ZS3A</t>
  </si>
  <si>
    <t>ZS1</t>
  </si>
  <si>
    <t>ZS3E</t>
  </si>
  <si>
    <t>AS3A</t>
  </si>
  <si>
    <t>EC3A</t>
  </si>
  <si>
    <t>MINI</t>
  </si>
  <si>
    <t>FM6</t>
  </si>
  <si>
    <t>JM1</t>
  </si>
  <si>
    <t>JM5</t>
  </si>
  <si>
    <t>UMX</t>
  </si>
  <si>
    <t>MOBILVETTA DESIGN</t>
  </si>
  <si>
    <t>MORELO</t>
  </si>
  <si>
    <t>EG/MOIV001</t>
  </si>
  <si>
    <t>EG/MOMB 001</t>
  </si>
  <si>
    <t>MORGAN</t>
  </si>
  <si>
    <t>LP23</t>
  </si>
  <si>
    <t>NISSAN</t>
  </si>
  <si>
    <t>PE0E</t>
  </si>
  <si>
    <t>FE0E</t>
  </si>
  <si>
    <t>J12</t>
  </si>
  <si>
    <t>ZE1</t>
  </si>
  <si>
    <t>F16</t>
  </si>
  <si>
    <t>J11</t>
  </si>
  <si>
    <t>T33</t>
  </si>
  <si>
    <t>OPEL</t>
  </si>
  <si>
    <t>U</t>
  </si>
  <si>
    <t>A-H/MONOCAB</t>
  </si>
  <si>
    <t>F</t>
  </si>
  <si>
    <t>Z-B</t>
  </si>
  <si>
    <t>X83</t>
  </si>
  <si>
    <t>Z</t>
  </si>
  <si>
    <t>P-J/SW</t>
  </si>
  <si>
    <t>PEUGEOT</t>
  </si>
  <si>
    <t>M</t>
  </si>
  <si>
    <t>0</t>
  </si>
  <si>
    <t>PORSCHE</t>
  </si>
  <si>
    <t>992M</t>
  </si>
  <si>
    <t>XA</t>
  </si>
  <si>
    <t>982G</t>
  </si>
  <si>
    <t>992TR</t>
  </si>
  <si>
    <t>982R</t>
  </si>
  <si>
    <t>YA</t>
  </si>
  <si>
    <t>9Y</t>
  </si>
  <si>
    <t>Y1A</t>
  </si>
  <si>
    <t>9YA</t>
  </si>
  <si>
    <t>RAPIDO</t>
  </si>
  <si>
    <t>RENAULT</t>
  </si>
  <si>
    <t>RJA</t>
  </si>
  <si>
    <t>P01</t>
  </si>
  <si>
    <t>RFA</t>
  </si>
  <si>
    <t>RCB</t>
  </si>
  <si>
    <t>TDA</t>
  </si>
  <si>
    <t>RJB</t>
  </si>
  <si>
    <t>RJL</t>
  </si>
  <si>
    <t>JL/CN</t>
  </si>
  <si>
    <t>JL</t>
  </si>
  <si>
    <t>L</t>
  </si>
  <si>
    <t>RDA</t>
  </si>
  <si>
    <t>RFK</t>
  </si>
  <si>
    <t>RHN</t>
  </si>
  <si>
    <t>GHN</t>
  </si>
  <si>
    <t>RENAULT/CARPOL</t>
  </si>
  <si>
    <t>RIMOR</t>
  </si>
  <si>
    <t>AWF</t>
  </si>
  <si>
    <t>9AA</t>
  </si>
  <si>
    <t>ROLLER TEAM</t>
  </si>
  <si>
    <t>TFDD</t>
  </si>
  <si>
    <t>ROLLS-ROYCE</t>
  </si>
  <si>
    <t>RRASF02</t>
  </si>
  <si>
    <t>RRASF02E</t>
  </si>
  <si>
    <t>SEAT</t>
  </si>
  <si>
    <t>KJ</t>
  </si>
  <si>
    <t>KN</t>
  </si>
  <si>
    <t>3R</t>
  </si>
  <si>
    <t>SKODA</t>
  </si>
  <si>
    <t>NX</t>
  </si>
  <si>
    <t>5E</t>
  </si>
  <si>
    <t>NW</t>
  </si>
  <si>
    <t>PJ</t>
  </si>
  <si>
    <t>PS</t>
  </si>
  <si>
    <t>NY</t>
  </si>
  <si>
    <t>NU</t>
  </si>
  <si>
    <t>NM</t>
  </si>
  <si>
    <t>NZ</t>
  </si>
  <si>
    <t>3T</t>
  </si>
  <si>
    <t>SSANGYONG, KG MOBILITY</t>
  </si>
  <si>
    <t>EK</t>
  </si>
  <si>
    <t>YK</t>
  </si>
  <si>
    <t>SUBARU</t>
  </si>
  <si>
    <t>S6</t>
  </si>
  <si>
    <t>G6</t>
  </si>
  <si>
    <t>EAM1S(1M)</t>
  </si>
  <si>
    <t>EAM1S(M)</t>
  </si>
  <si>
    <t>B7</t>
  </si>
  <si>
    <t>G6-SS</t>
  </si>
  <si>
    <t>S5</t>
  </si>
  <si>
    <t>SUN LIVING</t>
  </si>
  <si>
    <t>SUZUKI</t>
  </si>
  <si>
    <t>MF</t>
  </si>
  <si>
    <t>JY</t>
  </si>
  <si>
    <t>AZ</t>
  </si>
  <si>
    <t>UZ</t>
  </si>
  <si>
    <t>TESLA</t>
  </si>
  <si>
    <t>003</t>
  </si>
  <si>
    <t>004</t>
  </si>
  <si>
    <t>005</t>
  </si>
  <si>
    <t>TOYOTA</t>
  </si>
  <si>
    <t>AX2T(M)</t>
  </si>
  <si>
    <t>XV8(M)</t>
  </si>
  <si>
    <t>J25M(T)</t>
  </si>
  <si>
    <t>XA5P(EU,M)-TMG</t>
  </si>
  <si>
    <t>ZE1HE(EU,M)-TMG</t>
  </si>
  <si>
    <t>J25M(M)</t>
  </si>
  <si>
    <t>XA5(EU,M)-TMB</t>
  </si>
  <si>
    <t>ZE1EE(EU,M)</t>
  </si>
  <si>
    <t>XA5P(EU,M)-TGRE</t>
  </si>
  <si>
    <t>HE15U(A)</t>
  </si>
  <si>
    <t>XA5(EU,M)-TMG</t>
  </si>
  <si>
    <t>XA4(EU,M)</t>
  </si>
  <si>
    <t>XPB1F(M)</t>
  </si>
  <si>
    <t>XU7(EU,M)</t>
  </si>
  <si>
    <t>XG1TJ(JPM)-TGRE</t>
  </si>
  <si>
    <t>XP-A1F(EU,M)</t>
  </si>
  <si>
    <t>XA5(EU,M)</t>
  </si>
  <si>
    <t>ZE1HE(EU,M)</t>
  </si>
  <si>
    <t>XA5P9(EU,M)-TGRE</t>
  </si>
  <si>
    <t>XW6(M)</t>
  </si>
  <si>
    <t>XG1TJ(JP,M)-TGRE</t>
  </si>
  <si>
    <t>XA(EU,M)</t>
  </si>
  <si>
    <t>XA5(EU)</t>
  </si>
  <si>
    <t>AB7(JP)</t>
  </si>
  <si>
    <t>XBP1F(M)</t>
  </si>
  <si>
    <t>XAP(EU,M)</t>
  </si>
  <si>
    <t>XGTJ(JP,M)</t>
  </si>
  <si>
    <t>XG1TJ(JP,M)</t>
  </si>
  <si>
    <t>EAM1(M)</t>
  </si>
  <si>
    <t>XPA1D(EU,M)</t>
  </si>
  <si>
    <t>XPA1G(EU,M)</t>
  </si>
  <si>
    <t>XG1TJ(JPM)</t>
  </si>
  <si>
    <t>XA3(a)</t>
  </si>
  <si>
    <t>XW3(A)</t>
  </si>
  <si>
    <t>XA5P(EU,M)</t>
  </si>
  <si>
    <t>XG1TJ(JPM-TGRE)</t>
  </si>
  <si>
    <t>ZW1HE(EU,M)</t>
  </si>
  <si>
    <t>XPB1(M)</t>
  </si>
  <si>
    <t>XA5(EU,M)-TGRE</t>
  </si>
  <si>
    <t>XG1T(JP,M)</t>
  </si>
  <si>
    <t>XPA1F(EU,M)</t>
  </si>
  <si>
    <t>AX1T(EU,M)</t>
  </si>
  <si>
    <t>EAM(M)</t>
  </si>
  <si>
    <t>T27</t>
  </si>
  <si>
    <t>TOURNE MOBIL D.O.O.</t>
  </si>
  <si>
    <t>VOYAH</t>
  </si>
  <si>
    <t>H37Z</t>
  </si>
  <si>
    <t>VOLKSWAGEN</t>
  </si>
  <si>
    <t>1KP</t>
  </si>
  <si>
    <t>7N</t>
  </si>
  <si>
    <t>ST</t>
  </si>
  <si>
    <t>7DB</t>
  </si>
  <si>
    <t>A1</t>
  </si>
  <si>
    <t>CT</t>
  </si>
  <si>
    <t>C1</t>
  </si>
  <si>
    <t>NSN</t>
  </si>
  <si>
    <t>NVN</t>
  </si>
  <si>
    <t>CR</t>
  </si>
  <si>
    <t>ED</t>
  </si>
  <si>
    <t>CJ</t>
  </si>
  <si>
    <t>5N</t>
  </si>
  <si>
    <t>1T</t>
  </si>
  <si>
    <t>R4</t>
  </si>
  <si>
    <t>7P</t>
  </si>
  <si>
    <t>CS</t>
  </si>
  <si>
    <t>E2</t>
  </si>
  <si>
    <t>3H</t>
  </si>
  <si>
    <t>E1</t>
  </si>
  <si>
    <t>CDV</t>
  </si>
  <si>
    <t>EB</t>
  </si>
  <si>
    <t>VOLVO</t>
  </si>
  <si>
    <t>T</t>
  </si>
  <si>
    <t>P</t>
  </si>
  <si>
    <t>X</t>
  </si>
  <si>
    <t>TS61</t>
  </si>
  <si>
    <t>l</t>
  </si>
  <si>
    <t>XPENG</t>
  </si>
  <si>
    <t>G9B</t>
  </si>
  <si>
    <t>F30</t>
  </si>
  <si>
    <t>30 proc. 2025 m. įregistruotų naujų tr. pr. skaičiaus</t>
  </si>
  <si>
    <t>ALTAS AUTO</t>
  </si>
  <si>
    <t>IVECO</t>
  </si>
  <si>
    <t>HIGER</t>
  </si>
  <si>
    <t>INDCAR</t>
  </si>
  <si>
    <t>IRIZAR</t>
  </si>
  <si>
    <t>ISUZU</t>
  </si>
  <si>
    <t>KING LONG</t>
  </si>
  <si>
    <t>MERCEDES BALTTICBUS</t>
  </si>
  <si>
    <t>NEOPLAN</t>
  </si>
  <si>
    <t>OTOKAR</t>
  </si>
  <si>
    <t>ROSERO - P</t>
  </si>
  <si>
    <t>TEMSA</t>
  </si>
  <si>
    <t>ZHONGTONG</t>
  </si>
  <si>
    <t>SETRA</t>
  </si>
  <si>
    <t>BMC</t>
  </si>
  <si>
    <t>MERCUS</t>
  </si>
  <si>
    <t>ROSERO-P</t>
  </si>
  <si>
    <t>SOLARIS</t>
  </si>
  <si>
    <t>UAB VĖJO PROJEKTAI</t>
  </si>
  <si>
    <t>UGUR KAROSER</t>
  </si>
  <si>
    <t>YUTONG</t>
  </si>
  <si>
    <t>DANGEL</t>
  </si>
  <si>
    <t>EDWARD DAVIES COMMERCIALS LTD</t>
  </si>
  <si>
    <t>FORD/MODUL-SYSTEM</t>
  </si>
  <si>
    <t>FOTON</t>
  </si>
  <si>
    <t>GARIA</t>
  </si>
  <si>
    <t>GOUPIL</t>
  </si>
  <si>
    <t>IVECO/CARPOL</t>
  </si>
  <si>
    <t>IVECO/JEGGER</t>
  </si>
  <si>
    <t>IVECO/KONAR</t>
  </si>
  <si>
    <t>IVECO/PLANDEX</t>
  </si>
  <si>
    <t>IVECO/TENSA</t>
  </si>
  <si>
    <t>IVECO-PALFINGER</t>
  </si>
  <si>
    <t>MAN/MAN TRUCK</t>
  </si>
  <si>
    <t>MAN/MC</t>
  </si>
  <si>
    <t>MERCEDES-BENZ/AUTO GALERIA</t>
  </si>
  <si>
    <t>MERCEDES-BENZ/IGLOPOL</t>
  </si>
  <si>
    <t>MERCEDES-BENZ/JEGGER</t>
  </si>
  <si>
    <t>MODUL-SYSTEM</t>
  </si>
  <si>
    <t>PALFINGER PLATFORMS</t>
  </si>
  <si>
    <t>RENAULT MOTOWEKTOR</t>
  </si>
  <si>
    <t>RENAULT/JEGGER</t>
  </si>
  <si>
    <t>RENAULT/PARTNER</t>
  </si>
  <si>
    <t>RENAULT/TENSA</t>
  </si>
  <si>
    <t>SOCAGE</t>
  </si>
  <si>
    <t xml:space="preserve">TOYOTA </t>
  </si>
  <si>
    <t>TOYOTA/CARPOL</t>
  </si>
  <si>
    <t>VOLKSWAGEN/MC</t>
  </si>
  <si>
    <t>VOLKSWAGEN/MOBILCAR</t>
  </si>
  <si>
    <t>VOLKSWAGEN/PLANDEX</t>
  </si>
  <si>
    <t>DAF</t>
  </si>
  <si>
    <t>IVECO/IGLOOCAR</t>
  </si>
  <si>
    <t>IVECO/IPL</t>
  </si>
  <si>
    <t>MERCEDES-BENZ/TEVOR</t>
  </si>
  <si>
    <t>MERCEDES-BENZ/WECON</t>
  </si>
  <si>
    <t>ESCHLBOCK</t>
  </si>
  <si>
    <t>MAN, PEZZAIOLI</t>
  </si>
  <si>
    <t>MAN/ROMEX</t>
  </si>
  <si>
    <t>MAN/WIELTON</t>
  </si>
  <si>
    <t>MERCEDES-BENZ, PEZZAIOLI</t>
  </si>
  <si>
    <t>RENAULT/SYSTEM TRUCK</t>
  </si>
  <si>
    <t>RENAULT/WECON</t>
  </si>
  <si>
    <t>RENAULT/WIELTON</t>
  </si>
  <si>
    <t>ROS ROCA</t>
  </si>
  <si>
    <t>SCANIA</t>
  </si>
  <si>
    <t>SCANIA/MHS</t>
  </si>
  <si>
    <t>SCANIA/WIELTON</t>
  </si>
  <si>
    <t>VOLVO/MHS</t>
  </si>
  <si>
    <t>VOLVO/WIELTON</t>
  </si>
  <si>
    <t>ZOELLER TECH</t>
  </si>
  <si>
    <t>ARCAS TRAILER</t>
  </si>
  <si>
    <t>ATLAS COPCO</t>
  </si>
  <si>
    <t>BETANET</t>
  </si>
  <si>
    <t>BLYSS</t>
  </si>
  <si>
    <t>BOCKMANN</t>
  </si>
  <si>
    <t>BRENDERUP</t>
  </si>
  <si>
    <t>BRENTEX-TRAILER</t>
  </si>
  <si>
    <t>BRIGIT</t>
  </si>
  <si>
    <t>CANCHE</t>
  </si>
  <si>
    <t>CARRO</t>
  </si>
  <si>
    <t>CHEVAL LIBERTE</t>
  </si>
  <si>
    <t>COCHET</t>
  </si>
  <si>
    <t>COMPAIR</t>
  </si>
  <si>
    <t>EDUARD</t>
  </si>
  <si>
    <t>EUROPRO</t>
  </si>
  <si>
    <t>FARO</t>
  </si>
  <si>
    <t>FOODYWHEEL</t>
  </si>
  <si>
    <t>FRACHT</t>
  </si>
  <si>
    <t>GEWE</t>
  </si>
  <si>
    <t>GLOWACZ</t>
  </si>
  <si>
    <t>GOTTER GROUP</t>
  </si>
  <si>
    <t>HARBECK</t>
  </si>
  <si>
    <t>HERMIO PRIEKABOS</t>
  </si>
  <si>
    <t>HUMBAUR</t>
  </si>
  <si>
    <t>K.T.S. SUSKI</t>
  </si>
  <si>
    <t>KALMETAL</t>
  </si>
  <si>
    <t>LORRIES</t>
  </si>
  <si>
    <t>MARTZ</t>
  </si>
  <si>
    <t>MASTER-TECH</t>
  </si>
  <si>
    <t>MER</t>
  </si>
  <si>
    <t>METBOX</t>
  </si>
  <si>
    <t>MHF TRAX</t>
  </si>
  <si>
    <t>MIRO-CAR 1</t>
  </si>
  <si>
    <t>NEPTUN</t>
  </si>
  <si>
    <t>NIEWIADOW</t>
  </si>
  <si>
    <t>NORTH WAGON</t>
  </si>
  <si>
    <t>ORLA</t>
  </si>
  <si>
    <t>RAISVYTA</t>
  </si>
  <si>
    <t>REDWOOD GLOBAL LTD.</t>
  </si>
  <si>
    <t>RESPO</t>
  </si>
  <si>
    <t>RYDWAN</t>
  </si>
  <si>
    <t>ROTAIR</t>
  </si>
  <si>
    <t>SARIS</t>
  </si>
  <si>
    <t>SHORELANDR</t>
  </si>
  <si>
    <t>SOREL</t>
  </si>
  <si>
    <t>STEMA</t>
  </si>
  <si>
    <t>STIM</t>
  </si>
  <si>
    <t>STROBOS</t>
  </si>
  <si>
    <t>TAURIGA</t>
  </si>
  <si>
    <t>TEMARED</t>
  </si>
  <si>
    <t>TA-NO</t>
  </si>
  <si>
    <t>TEMA</t>
  </si>
  <si>
    <t>TERRO</t>
  </si>
  <si>
    <t>THOMAS</t>
  </si>
  <si>
    <t>TIKI</t>
  </si>
  <si>
    <t>TINYCAMPER</t>
  </si>
  <si>
    <t>TOMPLAN</t>
  </si>
  <si>
    <t>TOP TRAILER</t>
  </si>
  <si>
    <t>TPV TRAILERS</t>
  </si>
  <si>
    <t>TRAILERS-MOTO</t>
  </si>
  <si>
    <t>TRIGANO REMORQUES</t>
  </si>
  <si>
    <t>VESTA</t>
  </si>
  <si>
    <t>WIMED</t>
  </si>
  <si>
    <t>WIOLA</t>
  </si>
  <si>
    <t>WNP-SUSKI</t>
  </si>
  <si>
    <t>ZASLAW</t>
  </si>
  <si>
    <t>1TRAILER</t>
  </si>
  <si>
    <t>AKU</t>
  </si>
  <si>
    <t>BALHANGER</t>
  </si>
  <si>
    <t>BE-COMBI</t>
  </si>
  <si>
    <t>BESTTRAILERS</t>
  </si>
  <si>
    <t>BMS</t>
  </si>
  <si>
    <t>BÖCKMANN</t>
  </si>
  <si>
    <t>BORO</t>
  </si>
  <si>
    <t>BRENDON</t>
  </si>
  <si>
    <t>BURSTNER</t>
  </si>
  <si>
    <t>DIBO</t>
  </si>
  <si>
    <t>DINO</t>
  </si>
  <si>
    <t>EVENT TRAILER</t>
  </si>
  <si>
    <t>GAUPEN</t>
  </si>
  <si>
    <t>GROMEX</t>
  </si>
  <si>
    <t>HOBBY</t>
  </si>
  <si>
    <t>HULCO</t>
  </si>
  <si>
    <t>IFOR WILLIAMS</t>
  </si>
  <si>
    <t>INDESPENSION LTD</t>
  </si>
  <si>
    <t>ITALTOWER</t>
  </si>
  <si>
    <t>JEGGER</t>
  </si>
  <si>
    <t>KAESER</t>
  </si>
  <si>
    <t>KARCHER</t>
  </si>
  <si>
    <t>MF TRAILER</t>
  </si>
  <si>
    <t>NIFTYLIFT LIMITED</t>
  </si>
  <si>
    <t>OMC AXLES &amp; TRAILERS</t>
  </si>
  <si>
    <t>OZTIRYAKILER</t>
  </si>
  <si>
    <t>PUTZMEISTER</t>
  </si>
  <si>
    <t>REMORQUES HUBIERE</t>
  </si>
  <si>
    <t>SEB INTERNATIONAL LIMITED</t>
  </si>
  <si>
    <t>SPINDELBERGER</t>
  </si>
  <si>
    <t>TAURUS</t>
  </si>
  <si>
    <t>TE.M.A</t>
  </si>
  <si>
    <t>TENSA</t>
  </si>
  <si>
    <t xml:space="preserve">TIKI </t>
  </si>
  <si>
    <t>VETTER</t>
  </si>
  <si>
    <t>VLEMMIX</t>
  </si>
  <si>
    <t>VOLTA MACCHINE</t>
  </si>
  <si>
    <t>VOXGO</t>
  </si>
  <si>
    <t>WOODFORD TRAILERS5</t>
  </si>
  <si>
    <t>ZHENGZHOU ALLBETTER TECHNOLOGY CO., LTD.</t>
  </si>
  <si>
    <t>KONAR</t>
  </si>
  <si>
    <t>MACUGA</t>
  </si>
  <si>
    <t>PLANDEX</t>
  </si>
  <si>
    <t>AGACLI</t>
  </si>
  <si>
    <t>BENALU</t>
  </si>
  <si>
    <t>BODEX</t>
  </si>
  <si>
    <t>BROSHUIS</t>
  </si>
  <si>
    <t>CISTERNE GRA.PAR.SRL</t>
  </si>
  <si>
    <t>D-TEC</t>
  </si>
  <si>
    <t>EMTECH</t>
  </si>
  <si>
    <t>EROGLU</t>
  </si>
  <si>
    <t>F. X. MEILLER</t>
  </si>
  <si>
    <t>FGM S.R.L.</t>
  </si>
  <si>
    <t>GT TRAILERS</t>
  </si>
  <si>
    <t>HYDROFAST</t>
  </si>
  <si>
    <t>INTER CARS</t>
  </si>
  <si>
    <t>JANMIL</t>
  </si>
  <si>
    <t>JYKI</t>
  </si>
  <si>
    <t>KAESSBOHRER</t>
  </si>
  <si>
    <t>KEMPF</t>
  </si>
  <si>
    <t>KMT</t>
  </si>
  <si>
    <t>KNAPEN</t>
  </si>
  <si>
    <t>KOEGEL</t>
  </si>
  <si>
    <t>KRAKER</t>
  </si>
  <si>
    <t>KRONE</t>
  </si>
  <si>
    <t>LAG</t>
  </si>
  <si>
    <t>LANGENDORF</t>
  </si>
  <si>
    <t>LOHR</t>
  </si>
  <si>
    <t>MAX TRAILER</t>
  </si>
  <si>
    <t>MEGA</t>
  </si>
  <si>
    <t>MHS</t>
  </si>
  <si>
    <t>MUELLER MITTELTAL</t>
  </si>
  <si>
    <t>NOOTEBOOM</t>
  </si>
  <si>
    <t>O.ME.P.S.S.R.L.</t>
  </si>
  <si>
    <t>PANAV</t>
  </si>
  <si>
    <t>PEZZAIOLI</t>
  </si>
  <si>
    <t>PORIGIDA</t>
  </si>
  <si>
    <t>PRONAR</t>
  </si>
  <si>
    <t>RIMO</t>
  </si>
  <si>
    <t>ROFLO</t>
  </si>
  <si>
    <t>ROMEX</t>
  </si>
  <si>
    <t>RTS S.P.A.</t>
  </si>
  <si>
    <t>SCHMITZ CARGOBULL</t>
  </si>
  <si>
    <t>SCHWARZMULLER</t>
  </si>
  <si>
    <t>STAS</t>
  </si>
  <si>
    <t>TECNOKAR</t>
  </si>
  <si>
    <t>TMT</t>
  </si>
  <si>
    <t>VAN HOOL</t>
  </si>
  <si>
    <t>WIELTON</t>
  </si>
  <si>
    <t>2022 m. įregistruotų naujų tr. pr. skaičius</t>
  </si>
  <si>
    <t>2023 m. įregistruotų naujų tr. pr. skaičius</t>
  </si>
  <si>
    <t>2022 m. ir 2023 m. įregistruotų naujų tr. pr. suma</t>
  </si>
  <si>
    <t>10 proc. 2022 m. ir 2023 m. įregistruotų naujų tr. pr. skaičiaus</t>
  </si>
  <si>
    <t>ECO ZONE</t>
  </si>
  <si>
    <t>HUAFU</t>
  </si>
  <si>
    <t>YUHANZHEN</t>
  </si>
  <si>
    <t>JIAJI</t>
  </si>
  <si>
    <t>JINPENG</t>
  </si>
  <si>
    <t>MADEMOTO</t>
  </si>
  <si>
    <t>SHANSU</t>
  </si>
  <si>
    <t>VIGOROUS</t>
  </si>
  <si>
    <t>LIMA</t>
  </si>
  <si>
    <t>XINRI</t>
  </si>
  <si>
    <t>YUFENG</t>
  </si>
  <si>
    <t>AJP</t>
  </si>
  <si>
    <t>APRILIA</t>
  </si>
  <si>
    <t>BARTON MOTORS</t>
  </si>
  <si>
    <t>BENELLI</t>
  </si>
  <si>
    <t>BETA</t>
  </si>
  <si>
    <t>BMW</t>
  </si>
  <si>
    <t>BRIXTON</t>
  </si>
  <si>
    <t>CFMOTO</t>
  </si>
  <si>
    <t>DAYI MOTOR</t>
  </si>
  <si>
    <t>DUCATI</t>
  </si>
  <si>
    <t>EFUN</t>
  </si>
  <si>
    <t>FANTIC MOTOR</t>
  </si>
  <si>
    <t>GASGAS</t>
  </si>
  <si>
    <t>HARLEY DAVIDSON</t>
  </si>
  <si>
    <t>HORWIN</t>
  </si>
  <si>
    <t>HUSQVARNA</t>
  </si>
  <si>
    <t>YAMAHA</t>
  </si>
  <si>
    <t>YASAN MOTOR</t>
  </si>
  <si>
    <t>INDIAN MOTORCYCLE</t>
  </si>
  <si>
    <t>ITALJET</t>
  </si>
  <si>
    <t>JAWA</t>
  </si>
  <si>
    <t>JUNAK</t>
  </si>
  <si>
    <t>KAWASAKI</t>
  </si>
  <si>
    <t>KEEWAY</t>
  </si>
  <si>
    <t>KTM</t>
  </si>
  <si>
    <t>MAC INTERNATIONAL CO., LTD</t>
  </si>
  <si>
    <t>MALAGUTI</t>
  </si>
  <si>
    <t>MASH</t>
  </si>
  <si>
    <t>MONDIAL</t>
  </si>
  <si>
    <t>MOTO GUZZI</t>
  </si>
  <si>
    <t>MOTO MORINI</t>
  </si>
  <si>
    <t>MOTRON MOTORRAD</t>
  </si>
  <si>
    <t>MUTT</t>
  </si>
  <si>
    <t>NECO</t>
  </si>
  <si>
    <t>PIAGGIO</t>
  </si>
  <si>
    <t>RIEJU</t>
  </si>
  <si>
    <t>ROYAL ENFIELD</t>
  </si>
  <si>
    <t>RVM</t>
  </si>
  <si>
    <t>SILENCE</t>
  </si>
  <si>
    <t>STANFORD</t>
  </si>
  <si>
    <t>SUNRA</t>
  </si>
  <si>
    <t>SUPER SOCO</t>
  </si>
  <si>
    <t>SURRON</t>
  </si>
  <si>
    <t>SWM</t>
  </si>
  <si>
    <t>TEYIN</t>
  </si>
  <si>
    <t>TIANDA</t>
  </si>
  <si>
    <t>TM RACING</t>
  </si>
  <si>
    <t>TRIUMPH</t>
  </si>
  <si>
    <t>VOGE</t>
  </si>
  <si>
    <t>ZEEHO</t>
  </si>
  <si>
    <t>ZHONGNENG</t>
  </si>
  <si>
    <t>ZONTES</t>
  </si>
  <si>
    <t>ALPHAMOTORS</t>
  </si>
  <si>
    <t>DOFERN</t>
  </si>
  <si>
    <t>E-BROH</t>
  </si>
  <si>
    <t>ENERGICA</t>
  </si>
  <si>
    <t>KYMCO</t>
  </si>
  <si>
    <t>MONTESA</t>
  </si>
  <si>
    <t>MV AGUSTA</t>
  </si>
  <si>
    <t>NIU</t>
  </si>
  <si>
    <t>REDMOTO</t>
  </si>
  <si>
    <t>ROMET MOTORS</t>
  </si>
  <si>
    <t>ROTOM</t>
  </si>
  <si>
    <t>ZERO MOTORCYCLES</t>
  </si>
  <si>
    <t>AIXAM</t>
  </si>
  <si>
    <t>AONEW</t>
  </si>
  <si>
    <t>CHATENET</t>
  </si>
  <si>
    <t>ELECTRORIDE</t>
  </si>
  <si>
    <t>LIGIER</t>
  </si>
  <si>
    <t>LINGZHIDA</t>
  </si>
  <si>
    <t>LMI</t>
  </si>
  <si>
    <t>MICROCAR</t>
  </si>
  <si>
    <t>RUNHORSE</t>
  </si>
  <si>
    <t>HECHT</t>
  </si>
  <si>
    <t>JXYDDC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</si>
</sst>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auto="1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1" fontId="0" fillId="2" borderId="6" xfId="0" applyNumberFormat="1" applyFill="1" applyBorder="1"/>
    <xf numFmtId="0" fontId="1" fillId="2" borderId="6" xfId="0" applyFont="1" applyFill="1" applyBorder="1"/>
    <xf numFmtId="0" fontId="0" fillId="0" borderId="6" xfId="0" applyBorder="1"/>
    <xf numFmtId="0" fontId="0" fillId="0" borderId="7" xfId="0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0" fontId="0" fillId="0" borderId="25" xfId="0" applyBorder="1"/>
    <xf numFmtId="0" fontId="0" fillId="2" borderId="17" xfId="0" applyFill="1" applyBorder="1"/>
    <xf numFmtId="0" fontId="0" fillId="0" borderId="20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6" xfId="0" applyBorder="1"/>
    <xf numFmtId="0" fontId="0" fillId="2" borderId="26" xfId="0" applyFill="1" applyBorder="1"/>
    <xf numFmtId="1" fontId="0" fillId="2" borderId="26" xfId="0" applyNumberFormat="1" applyFill="1" applyBorder="1"/>
    <xf numFmtId="0" fontId="0" fillId="0" borderId="27" xfId="0" applyBorder="1"/>
    <xf numFmtId="0" fontId="0" fillId="0" borderId="1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3" xfId="0" applyBorder="1"/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0" fillId="0" borderId="2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34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22" xfId="0" applyFill="1" applyBorder="1"/>
    <xf numFmtId="1" fontId="0" fillId="2" borderId="22" xfId="0" applyNumberFormat="1" applyFill="1" applyBorder="1"/>
    <xf numFmtId="0" fontId="0" fillId="0" borderId="36" xfId="0" applyBorder="1"/>
    <xf numFmtId="0" fontId="0" fillId="2" borderId="36" xfId="0" applyFill="1" applyBorder="1"/>
    <xf numFmtId="1" fontId="0" fillId="2" borderId="36" xfId="0" applyNumberFormat="1" applyFill="1" applyBorder="1"/>
    <xf numFmtId="0" fontId="0" fillId="0" borderId="37" xfId="0" applyBorder="1"/>
    <xf numFmtId="0" fontId="0" fillId="0" borderId="15" xfId="0" applyBorder="1" applyAlignment="1">
      <alignment horizontal="center" vertical="center"/>
    </xf>
    <xf numFmtId="0" fontId="0" fillId="0" borderId="38" xfId="0" applyBorder="1"/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7" xfId="0" quotePrefix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1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41" xfId="0" applyBorder="1"/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3" xfId="0" applyBorder="1"/>
    <xf numFmtId="0" fontId="0" fillId="0" borderId="45" xfId="0" applyBorder="1"/>
    <xf numFmtId="1" fontId="0" fillId="0" borderId="48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0" fillId="0" borderId="5" xfId="0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/>
    <xf numFmtId="0" fontId="0" fillId="0" borderId="18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3" xfId="0" applyBorder="1"/>
    <xf numFmtId="0" fontId="0" fillId="0" borderId="54" xfId="0" applyBorder="1"/>
    <xf numFmtId="0" fontId="0" fillId="0" borderId="11" xfId="0" applyBorder="1" applyAlignment="1">
      <alignment horizontal="center"/>
    </xf>
    <xf numFmtId="0" fontId="0" fillId="0" borderId="55" xfId="0" applyBorder="1"/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8" xfId="0" applyBorder="1"/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1E9A-6F35-4417-9250-724C60BCFD55}">
  <dimension ref="A1:T435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20.85546875" style="160" customWidth="1"/>
    <col min="2" max="2" width="22.140625" bestFit="1" customWidth="1"/>
    <col min="3" max="3" width="16.5703125" customWidth="1"/>
    <col min="4" max="4" width="17.5703125" style="12" customWidth="1"/>
    <col min="5" max="5" width="13.28515625" style="12" customWidth="1"/>
    <col min="6" max="6" width="14.5703125" bestFit="1" customWidth="1"/>
    <col min="11" max="11" width="7.85546875" hidden="1" customWidth="1"/>
    <col min="12" max="12" width="19" hidden="1" customWidth="1"/>
    <col min="13" max="13" width="15.28515625" hidden="1" customWidth="1"/>
    <col min="14" max="14" width="8.7109375" hidden="1" customWidth="1"/>
    <col min="15" max="15" width="17.5703125" hidden="1" customWidth="1"/>
    <col min="16" max="16" width="11.42578125" hidden="1" customWidth="1"/>
    <col min="17" max="17" width="8.7109375" hidden="1" customWidth="1"/>
    <col min="18" max="18" width="19" hidden="1" customWidth="1"/>
    <col min="19" max="19" width="14.7109375" hidden="1" customWidth="1"/>
    <col min="20" max="20" width="0" hidden="1" customWidth="1"/>
    <col min="21" max="16384" width="8.7109375" hidden="1"/>
  </cols>
  <sheetData>
    <row r="1" spans="1:6" ht="72.95" thickBot="1">
      <c r="A1" s="116" t="s">
        <v>0</v>
      </c>
      <c r="B1" s="5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 ht="15" thickTop="1">
      <c r="A2" s="173" t="s">
        <v>6</v>
      </c>
      <c r="B2" s="57" t="s">
        <v>7</v>
      </c>
      <c r="C2" s="58">
        <v>1</v>
      </c>
      <c r="D2" s="59">
        <f t="shared" ref="D2:D26" si="0">C2*0.1</f>
        <v>0.1</v>
      </c>
      <c r="E2" s="100">
        <f t="shared" ref="E2:E5" si="1">IF((C2*0.1)&lt;100,100,(C2*0.1))</f>
        <v>100</v>
      </c>
      <c r="F2" s="61"/>
    </row>
    <row r="3" spans="1:6">
      <c r="A3" s="174"/>
      <c r="B3" s="109" t="s">
        <v>8</v>
      </c>
      <c r="C3" s="62">
        <v>2</v>
      </c>
      <c r="D3" s="63">
        <f t="shared" ref="D3:D8" si="2">C3*0.1</f>
        <v>0.2</v>
      </c>
      <c r="E3" s="83">
        <f t="shared" si="1"/>
        <v>100</v>
      </c>
      <c r="F3" s="64"/>
    </row>
    <row r="4" spans="1:6">
      <c r="A4" s="174"/>
      <c r="B4" s="109" t="s">
        <v>9</v>
      </c>
      <c r="C4" s="62">
        <v>10</v>
      </c>
      <c r="D4" s="59">
        <f t="shared" si="0"/>
        <v>1</v>
      </c>
      <c r="E4" s="100">
        <f t="shared" si="1"/>
        <v>100</v>
      </c>
      <c r="F4" s="65"/>
    </row>
    <row r="5" spans="1:6" ht="15" thickBot="1">
      <c r="A5" s="175"/>
      <c r="B5" s="109" t="s">
        <v>10</v>
      </c>
      <c r="C5" s="62">
        <v>1</v>
      </c>
      <c r="D5" s="63">
        <f t="shared" si="2"/>
        <v>0.1</v>
      </c>
      <c r="E5" s="83">
        <f t="shared" si="1"/>
        <v>100</v>
      </c>
      <c r="F5" s="65"/>
    </row>
    <row r="6" spans="1:6">
      <c r="A6" s="165" t="s">
        <v>11</v>
      </c>
      <c r="B6" s="19" t="s">
        <v>12</v>
      </c>
      <c r="C6" s="19">
        <v>3</v>
      </c>
      <c r="D6" s="20">
        <f t="shared" si="2"/>
        <v>0.30000000000000004</v>
      </c>
      <c r="E6" s="20">
        <f t="shared" ref="E6:E26" si="3">IF((C6*0.1)&lt;100,100,(C6*0.1))</f>
        <v>100</v>
      </c>
      <c r="F6" s="34"/>
    </row>
    <row r="7" spans="1:6">
      <c r="A7" s="166"/>
      <c r="B7" s="66">
        <v>952</v>
      </c>
      <c r="C7" s="66">
        <v>2</v>
      </c>
      <c r="D7" s="22">
        <f t="shared" si="2"/>
        <v>0.2</v>
      </c>
      <c r="E7" s="22">
        <f t="shared" si="3"/>
        <v>100</v>
      </c>
      <c r="F7" s="35"/>
    </row>
    <row r="8" spans="1:6">
      <c r="A8" s="166"/>
      <c r="B8" s="117">
        <v>939</v>
      </c>
      <c r="C8" s="117">
        <v>1</v>
      </c>
      <c r="D8" s="22">
        <f t="shared" si="2"/>
        <v>0.1</v>
      </c>
      <c r="E8" s="22">
        <f t="shared" si="3"/>
        <v>100</v>
      </c>
      <c r="F8" s="119"/>
    </row>
    <row r="9" spans="1:6" ht="15" thickBot="1">
      <c r="A9" s="167"/>
      <c r="B9" s="67" t="s">
        <v>13</v>
      </c>
      <c r="C9" s="67">
        <v>9</v>
      </c>
      <c r="D9" s="24">
        <f t="shared" si="0"/>
        <v>0.9</v>
      </c>
      <c r="E9" s="24">
        <f t="shared" si="3"/>
        <v>100</v>
      </c>
      <c r="F9" s="36"/>
    </row>
    <row r="10" spans="1:6" ht="15" thickBot="1">
      <c r="A10" s="158" t="s">
        <v>14</v>
      </c>
      <c r="B10" s="30" t="s">
        <v>15</v>
      </c>
      <c r="C10" s="30">
        <v>1</v>
      </c>
      <c r="D10" s="26">
        <f t="shared" si="0"/>
        <v>0.1</v>
      </c>
      <c r="E10" s="26">
        <f t="shared" si="3"/>
        <v>100</v>
      </c>
      <c r="F10" s="33"/>
    </row>
    <row r="11" spans="1:6">
      <c r="A11" s="176" t="s">
        <v>16</v>
      </c>
      <c r="B11" s="19" t="s">
        <v>17</v>
      </c>
      <c r="C11" s="21">
        <v>1</v>
      </c>
      <c r="D11" s="20">
        <f t="shared" si="0"/>
        <v>0.1</v>
      </c>
      <c r="E11" s="20">
        <f t="shared" si="3"/>
        <v>100</v>
      </c>
      <c r="F11" s="34"/>
    </row>
    <row r="12" spans="1:6">
      <c r="A12" s="177"/>
      <c r="B12" s="55" t="s">
        <v>18</v>
      </c>
      <c r="C12" s="27">
        <v>1</v>
      </c>
      <c r="D12" s="28">
        <f t="shared" si="0"/>
        <v>0.1</v>
      </c>
      <c r="E12" s="28">
        <f t="shared" si="3"/>
        <v>100</v>
      </c>
      <c r="F12" s="37"/>
    </row>
    <row r="13" spans="1:6" ht="15" thickBot="1">
      <c r="A13" s="178"/>
      <c r="B13" s="66" t="s">
        <v>19</v>
      </c>
      <c r="C13" s="23">
        <v>4</v>
      </c>
      <c r="D13" s="22">
        <f t="shared" si="0"/>
        <v>0.4</v>
      </c>
      <c r="E13" s="22">
        <f t="shared" si="3"/>
        <v>100</v>
      </c>
      <c r="F13" s="35"/>
    </row>
    <row r="14" spans="1:6">
      <c r="A14" s="165" t="s">
        <v>20</v>
      </c>
      <c r="B14" s="110" t="s">
        <v>21</v>
      </c>
      <c r="C14" s="21">
        <v>5</v>
      </c>
      <c r="D14" s="20">
        <f t="shared" si="0"/>
        <v>0.5</v>
      </c>
      <c r="E14" s="20">
        <f t="shared" si="3"/>
        <v>100</v>
      </c>
      <c r="F14" s="34"/>
    </row>
    <row r="15" spans="1:6">
      <c r="A15" s="166"/>
      <c r="B15" s="111" t="s">
        <v>22</v>
      </c>
      <c r="C15" s="23">
        <f>458+9</f>
        <v>467</v>
      </c>
      <c r="D15" s="22">
        <f t="shared" ref="D15:D33" si="4">C15*0.1</f>
        <v>46.7</v>
      </c>
      <c r="E15" s="22">
        <f t="shared" ref="E15:E33" si="5">IF((C15*0.1)&lt;100,100,(C15*0.1))</f>
        <v>100</v>
      </c>
      <c r="F15" s="35"/>
    </row>
    <row r="16" spans="1:6">
      <c r="A16" s="166"/>
      <c r="B16" s="111" t="s">
        <v>23</v>
      </c>
      <c r="C16" s="23">
        <v>6</v>
      </c>
      <c r="D16" s="22">
        <f t="shared" si="0"/>
        <v>0.60000000000000009</v>
      </c>
      <c r="E16" s="22">
        <f t="shared" si="3"/>
        <v>100</v>
      </c>
      <c r="F16" s="35"/>
    </row>
    <row r="17" spans="1:6">
      <c r="A17" s="166"/>
      <c r="B17" s="111" t="s">
        <v>24</v>
      </c>
      <c r="C17" s="23">
        <v>3</v>
      </c>
      <c r="D17" s="22">
        <f t="shared" si="4"/>
        <v>0.30000000000000004</v>
      </c>
      <c r="E17" s="22">
        <f t="shared" si="5"/>
        <v>100</v>
      </c>
      <c r="F17" s="35"/>
    </row>
    <row r="18" spans="1:6">
      <c r="A18" s="166"/>
      <c r="B18" s="111" t="s">
        <v>25</v>
      </c>
      <c r="C18" s="23">
        <v>1</v>
      </c>
      <c r="D18" s="22">
        <f t="shared" si="0"/>
        <v>0.1</v>
      </c>
      <c r="E18" s="22">
        <f t="shared" si="3"/>
        <v>100</v>
      </c>
      <c r="F18" s="35"/>
    </row>
    <row r="19" spans="1:6">
      <c r="A19" s="166"/>
      <c r="B19" s="111" t="s">
        <v>26</v>
      </c>
      <c r="C19" s="23">
        <f>320+10</f>
        <v>330</v>
      </c>
      <c r="D19" s="22">
        <f t="shared" si="4"/>
        <v>33</v>
      </c>
      <c r="E19" s="22">
        <f t="shared" si="5"/>
        <v>100</v>
      </c>
      <c r="F19" s="35"/>
    </row>
    <row r="20" spans="1:6">
      <c r="A20" s="166"/>
      <c r="B20" s="111" t="s">
        <v>27</v>
      </c>
      <c r="C20" s="23">
        <v>20</v>
      </c>
      <c r="D20" s="22">
        <f t="shared" si="0"/>
        <v>2</v>
      </c>
      <c r="E20" s="22">
        <f t="shared" si="3"/>
        <v>100</v>
      </c>
      <c r="F20" s="35"/>
    </row>
    <row r="21" spans="1:6">
      <c r="A21" s="166"/>
      <c r="B21" s="111" t="s">
        <v>28</v>
      </c>
      <c r="C21" s="23">
        <v>1</v>
      </c>
      <c r="D21" s="22">
        <f t="shared" si="4"/>
        <v>0.1</v>
      </c>
      <c r="E21" s="22">
        <f t="shared" si="5"/>
        <v>100</v>
      </c>
      <c r="F21" s="35"/>
    </row>
    <row r="22" spans="1:6">
      <c r="A22" s="166"/>
      <c r="B22" s="111" t="s">
        <v>29</v>
      </c>
      <c r="C22" s="23">
        <v>5</v>
      </c>
      <c r="D22" s="22">
        <f t="shared" si="0"/>
        <v>0.5</v>
      </c>
      <c r="E22" s="22">
        <f t="shared" si="3"/>
        <v>100</v>
      </c>
      <c r="F22" s="35"/>
    </row>
    <row r="23" spans="1:6">
      <c r="A23" s="166"/>
      <c r="B23" s="111" t="s">
        <v>30</v>
      </c>
      <c r="C23" s="23">
        <v>46</v>
      </c>
      <c r="D23" s="22">
        <f t="shared" si="4"/>
        <v>4.6000000000000005</v>
      </c>
      <c r="E23" s="22">
        <f t="shared" si="5"/>
        <v>100</v>
      </c>
      <c r="F23" s="35"/>
    </row>
    <row r="24" spans="1:6">
      <c r="A24" s="166"/>
      <c r="B24" s="111" t="s">
        <v>31</v>
      </c>
      <c r="C24" s="23">
        <v>319</v>
      </c>
      <c r="D24" s="22">
        <f t="shared" si="0"/>
        <v>31.900000000000002</v>
      </c>
      <c r="E24" s="22">
        <f t="shared" si="3"/>
        <v>100</v>
      </c>
      <c r="F24" s="35"/>
    </row>
    <row r="25" spans="1:6">
      <c r="A25" s="166"/>
      <c r="B25" s="111" t="s">
        <v>32</v>
      </c>
      <c r="C25" s="23">
        <f>1+24+478</f>
        <v>503</v>
      </c>
      <c r="D25" s="22">
        <f t="shared" si="4"/>
        <v>50.300000000000004</v>
      </c>
      <c r="E25" s="22">
        <f t="shared" si="5"/>
        <v>100</v>
      </c>
      <c r="F25" s="35"/>
    </row>
    <row r="26" spans="1:6">
      <c r="A26" s="166"/>
      <c r="B26" s="111" t="s">
        <v>33</v>
      </c>
      <c r="C26" s="23">
        <v>25</v>
      </c>
      <c r="D26" s="22">
        <f t="shared" si="0"/>
        <v>2.5</v>
      </c>
      <c r="E26" s="22">
        <f t="shared" si="3"/>
        <v>100</v>
      </c>
      <c r="F26" s="35"/>
    </row>
    <row r="27" spans="1:6" ht="15" thickBot="1">
      <c r="A27" s="167"/>
      <c r="B27" s="111" t="s">
        <v>34</v>
      </c>
      <c r="C27" s="23">
        <v>69</v>
      </c>
      <c r="D27" s="22">
        <f t="shared" si="4"/>
        <v>6.9</v>
      </c>
      <c r="E27" s="22">
        <f t="shared" si="5"/>
        <v>100</v>
      </c>
      <c r="F27" s="35"/>
    </row>
    <row r="28" spans="1:6" ht="15" customHeight="1">
      <c r="A28" s="170" t="s">
        <v>35</v>
      </c>
      <c r="B28" s="110">
        <v>744</v>
      </c>
      <c r="C28" s="21">
        <v>2</v>
      </c>
      <c r="D28" s="130">
        <f>C28*0.1</f>
        <v>0.2</v>
      </c>
      <c r="E28" s="108">
        <f t="shared" si="5"/>
        <v>100</v>
      </c>
      <c r="F28" s="132"/>
    </row>
    <row r="29" spans="1:6" ht="15" thickBot="1">
      <c r="A29" s="179"/>
      <c r="B29" s="111">
        <v>636</v>
      </c>
      <c r="C29" s="23">
        <v>10</v>
      </c>
      <c r="D29" s="131">
        <f>C29*0.1</f>
        <v>1</v>
      </c>
      <c r="E29" s="83">
        <f t="shared" si="5"/>
        <v>100</v>
      </c>
      <c r="F29" s="133"/>
    </row>
    <row r="30" spans="1:6" s="15" customFormat="1" ht="15" thickBot="1">
      <c r="A30" s="171"/>
      <c r="B30" s="157">
        <v>724</v>
      </c>
      <c r="C30" s="134">
        <v>1</v>
      </c>
      <c r="D30" s="135">
        <f t="shared" si="4"/>
        <v>0.1</v>
      </c>
      <c r="E30" s="136">
        <f t="shared" si="5"/>
        <v>100</v>
      </c>
      <c r="F30" s="137"/>
    </row>
    <row r="31" spans="1:6">
      <c r="A31" s="170" t="s">
        <v>36</v>
      </c>
      <c r="B31" s="96" t="s">
        <v>36</v>
      </c>
      <c r="C31" s="69">
        <v>1</v>
      </c>
      <c r="D31" s="20">
        <f t="shared" si="4"/>
        <v>0.1</v>
      </c>
      <c r="E31" s="20">
        <f t="shared" si="5"/>
        <v>100</v>
      </c>
      <c r="F31" s="138"/>
    </row>
    <row r="32" spans="1:6">
      <c r="A32" s="179"/>
      <c r="B32" s="85" t="s">
        <v>37</v>
      </c>
      <c r="C32" s="32">
        <v>3</v>
      </c>
      <c r="D32" s="22">
        <f t="shared" si="4"/>
        <v>0.30000000000000004</v>
      </c>
      <c r="E32" s="22">
        <f t="shared" si="5"/>
        <v>100</v>
      </c>
      <c r="F32" s="139"/>
    </row>
    <row r="33" spans="1:6" ht="15" thickBot="1">
      <c r="A33" s="171"/>
      <c r="B33" s="67" t="s">
        <v>38</v>
      </c>
      <c r="C33" s="25">
        <v>1</v>
      </c>
      <c r="D33" s="24">
        <f t="shared" si="4"/>
        <v>0.1</v>
      </c>
      <c r="E33" s="24">
        <f t="shared" si="5"/>
        <v>100</v>
      </c>
      <c r="F33" s="140"/>
    </row>
    <row r="34" spans="1:6">
      <c r="A34" s="165" t="s">
        <v>39</v>
      </c>
      <c r="B34" s="55" t="s">
        <v>40</v>
      </c>
      <c r="C34" s="55">
        <v>25</v>
      </c>
      <c r="D34" s="28">
        <f t="shared" ref="D34:D75" si="6">C34*0.1</f>
        <v>2.5</v>
      </c>
      <c r="E34" s="28">
        <f t="shared" ref="E34:E106" si="7">IF((C34*0.1)&lt;100,100,(C34*0.1))</f>
        <v>100</v>
      </c>
      <c r="F34" s="37"/>
    </row>
    <row r="35" spans="1:6" ht="15" thickBot="1">
      <c r="A35" s="167"/>
      <c r="B35" s="120" t="s">
        <v>41</v>
      </c>
      <c r="C35" s="120">
        <v>19</v>
      </c>
      <c r="D35" s="118">
        <f t="shared" si="6"/>
        <v>1.9000000000000001</v>
      </c>
      <c r="E35" s="121">
        <f t="shared" si="7"/>
        <v>100</v>
      </c>
      <c r="F35" s="122"/>
    </row>
    <row r="36" spans="1:6">
      <c r="A36" s="163" t="s">
        <v>42</v>
      </c>
      <c r="B36" s="19" t="s">
        <v>43</v>
      </c>
      <c r="C36" s="21">
        <v>108</v>
      </c>
      <c r="D36" s="68">
        <f t="shared" si="6"/>
        <v>10.8</v>
      </c>
      <c r="E36" s="20">
        <f t="shared" si="7"/>
        <v>100</v>
      </c>
      <c r="F36" s="128"/>
    </row>
    <row r="37" spans="1:6">
      <c r="A37" s="172"/>
      <c r="B37" s="66" t="s">
        <v>44</v>
      </c>
      <c r="C37" s="23">
        <v>90</v>
      </c>
      <c r="D37" s="118">
        <f t="shared" si="6"/>
        <v>9</v>
      </c>
      <c r="E37" s="22">
        <f t="shared" si="7"/>
        <v>100</v>
      </c>
      <c r="F37" s="129"/>
    </row>
    <row r="38" spans="1:6">
      <c r="A38" s="172"/>
      <c r="B38" s="66" t="s">
        <v>45</v>
      </c>
      <c r="C38" s="23">
        <v>22</v>
      </c>
      <c r="D38" s="118">
        <f t="shared" si="6"/>
        <v>2.2000000000000002</v>
      </c>
      <c r="E38" s="22">
        <f t="shared" si="7"/>
        <v>100</v>
      </c>
      <c r="F38" s="129"/>
    </row>
    <row r="39" spans="1:6">
      <c r="A39" s="172"/>
      <c r="B39" s="66" t="s">
        <v>46</v>
      </c>
      <c r="C39" s="23">
        <v>6</v>
      </c>
      <c r="D39" s="118">
        <f t="shared" si="6"/>
        <v>0.60000000000000009</v>
      </c>
      <c r="E39" s="22">
        <f t="shared" si="7"/>
        <v>100</v>
      </c>
      <c r="F39" s="129"/>
    </row>
    <row r="40" spans="1:6">
      <c r="A40" s="172"/>
      <c r="B40" s="66" t="s">
        <v>47</v>
      </c>
      <c r="C40" s="23">
        <v>12</v>
      </c>
      <c r="D40" s="118">
        <f t="shared" si="6"/>
        <v>1.2000000000000002</v>
      </c>
      <c r="E40" s="22">
        <f t="shared" si="7"/>
        <v>100</v>
      </c>
      <c r="F40" s="129"/>
    </row>
    <row r="41" spans="1:6">
      <c r="A41" s="172"/>
      <c r="B41" s="66" t="s">
        <v>48</v>
      </c>
      <c r="C41" s="23">
        <v>1</v>
      </c>
      <c r="D41" s="118">
        <f t="shared" si="6"/>
        <v>0.1</v>
      </c>
      <c r="E41" s="22">
        <f t="shared" si="7"/>
        <v>100</v>
      </c>
      <c r="F41" s="129"/>
    </row>
    <row r="42" spans="1:6">
      <c r="A42" s="172"/>
      <c r="B42" s="66" t="s">
        <v>49</v>
      </c>
      <c r="C42" s="23">
        <v>14</v>
      </c>
      <c r="D42" s="118">
        <f t="shared" si="6"/>
        <v>1.4000000000000001</v>
      </c>
      <c r="E42" s="22">
        <f t="shared" si="7"/>
        <v>100</v>
      </c>
      <c r="F42" s="129"/>
    </row>
    <row r="43" spans="1:6" ht="15" thickBot="1">
      <c r="A43" s="164"/>
      <c r="B43" s="67" t="s">
        <v>50</v>
      </c>
      <c r="C43" s="25">
        <v>1</v>
      </c>
      <c r="D43" s="24">
        <f t="shared" si="6"/>
        <v>0.1</v>
      </c>
      <c r="E43" s="24">
        <f t="shared" si="7"/>
        <v>100</v>
      </c>
      <c r="F43" s="140"/>
    </row>
    <row r="44" spans="1:6">
      <c r="A44" s="166"/>
      <c r="B44" s="111" t="s">
        <v>51</v>
      </c>
      <c r="C44" s="74">
        <v>97</v>
      </c>
      <c r="D44" s="22">
        <f t="shared" si="6"/>
        <v>9.7000000000000011</v>
      </c>
      <c r="E44" s="22">
        <f t="shared" si="7"/>
        <v>100</v>
      </c>
      <c r="F44" s="35"/>
    </row>
    <row r="45" spans="1:6">
      <c r="A45" s="166"/>
      <c r="B45" s="111" t="s">
        <v>52</v>
      </c>
      <c r="C45" s="74">
        <v>116</v>
      </c>
      <c r="D45" s="22">
        <f t="shared" ref="D45:D74" si="8">C45*0.1</f>
        <v>11.600000000000001</v>
      </c>
      <c r="E45" s="22">
        <f t="shared" ref="E45:E74" si="9">IF((C45*0.1)&lt;100,100,(C45*0.1))</f>
        <v>100</v>
      </c>
      <c r="F45" s="35"/>
    </row>
    <row r="46" spans="1:6">
      <c r="A46" s="166"/>
      <c r="B46" s="111" t="s">
        <v>53</v>
      </c>
      <c r="C46" s="74">
        <v>129</v>
      </c>
      <c r="D46" s="22">
        <f t="shared" si="8"/>
        <v>12.9</v>
      </c>
      <c r="E46" s="22">
        <f t="shared" si="9"/>
        <v>100</v>
      </c>
      <c r="F46" s="35"/>
    </row>
    <row r="47" spans="1:6">
      <c r="A47" s="166"/>
      <c r="B47" s="111" t="s">
        <v>54</v>
      </c>
      <c r="C47" s="74">
        <v>29</v>
      </c>
      <c r="D47" s="22">
        <f t="shared" si="8"/>
        <v>2.9000000000000004</v>
      </c>
      <c r="E47" s="22">
        <f t="shared" si="9"/>
        <v>100</v>
      </c>
      <c r="F47" s="35"/>
    </row>
    <row r="48" spans="1:6">
      <c r="A48" s="166"/>
      <c r="B48" s="111" t="s">
        <v>55</v>
      </c>
      <c r="C48" s="74">
        <v>3</v>
      </c>
      <c r="D48" s="22">
        <f t="shared" si="8"/>
        <v>0.30000000000000004</v>
      </c>
      <c r="E48" s="22">
        <f t="shared" si="9"/>
        <v>100</v>
      </c>
      <c r="F48" s="35"/>
    </row>
    <row r="49" spans="1:6">
      <c r="A49" s="166"/>
      <c r="B49" s="111" t="s">
        <v>56</v>
      </c>
      <c r="C49" s="74">
        <v>2</v>
      </c>
      <c r="D49" s="22">
        <f t="shared" si="8"/>
        <v>0.2</v>
      </c>
      <c r="E49" s="22">
        <f t="shared" si="9"/>
        <v>100</v>
      </c>
      <c r="F49" s="35"/>
    </row>
    <row r="50" spans="1:6">
      <c r="A50" s="166"/>
      <c r="B50" s="111" t="s">
        <v>57</v>
      </c>
      <c r="C50" s="74">
        <v>7</v>
      </c>
      <c r="D50" s="22">
        <f t="shared" si="8"/>
        <v>0.70000000000000007</v>
      </c>
      <c r="E50" s="22">
        <f t="shared" si="9"/>
        <v>100</v>
      </c>
      <c r="F50" s="35"/>
    </row>
    <row r="51" spans="1:6">
      <c r="A51" s="166"/>
      <c r="B51" s="111" t="s">
        <v>58</v>
      </c>
      <c r="C51" s="74">
        <v>1</v>
      </c>
      <c r="D51" s="22">
        <f t="shared" si="8"/>
        <v>0.1</v>
      </c>
      <c r="E51" s="22">
        <f t="shared" si="9"/>
        <v>100</v>
      </c>
      <c r="F51" s="35"/>
    </row>
    <row r="52" spans="1:6">
      <c r="A52" s="166"/>
      <c r="B52" s="111" t="s">
        <v>59</v>
      </c>
      <c r="C52" s="74">
        <v>10</v>
      </c>
      <c r="D52" s="22">
        <f t="shared" si="8"/>
        <v>1</v>
      </c>
      <c r="E52" s="22">
        <f t="shared" si="9"/>
        <v>100</v>
      </c>
      <c r="F52" s="35"/>
    </row>
    <row r="53" spans="1:6">
      <c r="A53" s="166"/>
      <c r="B53" s="111" t="s">
        <v>60</v>
      </c>
      <c r="C53" s="74">
        <v>5</v>
      </c>
      <c r="D53" s="22">
        <f t="shared" si="8"/>
        <v>0.5</v>
      </c>
      <c r="E53" s="22">
        <f t="shared" si="9"/>
        <v>100</v>
      </c>
      <c r="F53" s="35"/>
    </row>
    <row r="54" spans="1:6">
      <c r="A54" s="166"/>
      <c r="B54" s="111" t="s">
        <v>61</v>
      </c>
      <c r="C54" s="74">
        <v>1</v>
      </c>
      <c r="D54" s="22">
        <f t="shared" si="8"/>
        <v>0.1</v>
      </c>
      <c r="E54" s="22">
        <f t="shared" si="9"/>
        <v>100</v>
      </c>
      <c r="F54" s="35"/>
    </row>
    <row r="55" spans="1:6">
      <c r="A55" s="166"/>
      <c r="B55" s="111" t="s">
        <v>62</v>
      </c>
      <c r="C55" s="74">
        <v>50</v>
      </c>
      <c r="D55" s="22">
        <f t="shared" si="8"/>
        <v>5</v>
      </c>
      <c r="E55" s="22">
        <f t="shared" si="9"/>
        <v>100</v>
      </c>
      <c r="F55" s="35"/>
    </row>
    <row r="56" spans="1:6">
      <c r="A56" s="166"/>
      <c r="B56" s="111" t="s">
        <v>63</v>
      </c>
      <c r="C56" s="74">
        <v>41</v>
      </c>
      <c r="D56" s="22">
        <f t="shared" si="8"/>
        <v>4.1000000000000005</v>
      </c>
      <c r="E56" s="22">
        <f t="shared" si="9"/>
        <v>100</v>
      </c>
      <c r="F56" s="35"/>
    </row>
    <row r="57" spans="1:6">
      <c r="A57" s="166"/>
      <c r="B57" s="111" t="s">
        <v>64</v>
      </c>
      <c r="C57" s="74">
        <v>39</v>
      </c>
      <c r="D57" s="22">
        <f t="shared" si="8"/>
        <v>3.9000000000000004</v>
      </c>
      <c r="E57" s="22">
        <f t="shared" si="9"/>
        <v>100</v>
      </c>
      <c r="F57" s="35"/>
    </row>
    <row r="58" spans="1:6">
      <c r="A58" s="166"/>
      <c r="B58" s="111" t="s">
        <v>65</v>
      </c>
      <c r="C58" s="74">
        <v>10</v>
      </c>
      <c r="D58" s="22">
        <f t="shared" si="8"/>
        <v>1</v>
      </c>
      <c r="E58" s="22">
        <f t="shared" si="9"/>
        <v>100</v>
      </c>
      <c r="F58" s="35"/>
    </row>
    <row r="59" spans="1:6">
      <c r="A59" s="166"/>
      <c r="B59" s="111" t="s">
        <v>66</v>
      </c>
      <c r="C59" s="74">
        <v>66</v>
      </c>
      <c r="D59" s="22">
        <f t="shared" si="8"/>
        <v>6.6000000000000005</v>
      </c>
      <c r="E59" s="22">
        <f t="shared" si="9"/>
        <v>100</v>
      </c>
      <c r="F59" s="35"/>
    </row>
    <row r="60" spans="1:6">
      <c r="A60" s="166"/>
      <c r="B60" s="111" t="s">
        <v>67</v>
      </c>
      <c r="C60" s="74">
        <v>10</v>
      </c>
      <c r="D60" s="22">
        <f t="shared" si="8"/>
        <v>1</v>
      </c>
      <c r="E60" s="22">
        <f t="shared" si="9"/>
        <v>100</v>
      </c>
      <c r="F60" s="35"/>
    </row>
    <row r="61" spans="1:6">
      <c r="A61" s="166"/>
      <c r="B61" s="111" t="s">
        <v>68</v>
      </c>
      <c r="C61" s="74">
        <v>3</v>
      </c>
      <c r="D61" s="22">
        <f t="shared" si="8"/>
        <v>0.30000000000000004</v>
      </c>
      <c r="E61" s="22">
        <f t="shared" si="9"/>
        <v>100</v>
      </c>
      <c r="F61" s="35"/>
    </row>
    <row r="62" spans="1:6">
      <c r="A62" s="166"/>
      <c r="B62" s="111" t="s">
        <v>69</v>
      </c>
      <c r="C62" s="74">
        <v>1</v>
      </c>
      <c r="D62" s="22">
        <f t="shared" si="8"/>
        <v>0.1</v>
      </c>
      <c r="E62" s="22">
        <f t="shared" si="9"/>
        <v>100</v>
      </c>
      <c r="F62" s="35"/>
    </row>
    <row r="63" spans="1:6">
      <c r="A63" s="166"/>
      <c r="B63" s="111" t="s">
        <v>70</v>
      </c>
      <c r="C63" s="74">
        <v>1</v>
      </c>
      <c r="D63" s="22">
        <f t="shared" si="8"/>
        <v>0.1</v>
      </c>
      <c r="E63" s="22">
        <f t="shared" si="9"/>
        <v>100</v>
      </c>
      <c r="F63" s="35"/>
    </row>
    <row r="64" spans="1:6">
      <c r="A64" s="166"/>
      <c r="B64" s="111" t="s">
        <v>71</v>
      </c>
      <c r="C64" s="74">
        <v>14</v>
      </c>
      <c r="D64" s="22">
        <f t="shared" si="8"/>
        <v>1.4000000000000001</v>
      </c>
      <c r="E64" s="22">
        <f t="shared" si="9"/>
        <v>100</v>
      </c>
      <c r="F64" s="35"/>
    </row>
    <row r="65" spans="1:6">
      <c r="A65" s="166"/>
      <c r="B65" s="111" t="s">
        <v>72</v>
      </c>
      <c r="C65" s="74">
        <v>7</v>
      </c>
      <c r="D65" s="22">
        <f t="shared" si="8"/>
        <v>0.70000000000000007</v>
      </c>
      <c r="E65" s="22">
        <f t="shared" si="9"/>
        <v>100</v>
      </c>
      <c r="F65" s="35"/>
    </row>
    <row r="66" spans="1:6">
      <c r="A66" s="166"/>
      <c r="B66" s="111" t="s">
        <v>73</v>
      </c>
      <c r="C66" s="74">
        <v>236</v>
      </c>
      <c r="D66" s="22">
        <f t="shared" si="8"/>
        <v>23.6</v>
      </c>
      <c r="E66" s="22">
        <f t="shared" si="9"/>
        <v>100</v>
      </c>
      <c r="F66" s="35"/>
    </row>
    <row r="67" spans="1:6">
      <c r="A67" s="166"/>
      <c r="B67" s="111" t="s">
        <v>74</v>
      </c>
      <c r="C67" s="74">
        <v>1</v>
      </c>
      <c r="D67" s="22">
        <f t="shared" si="8"/>
        <v>0.1</v>
      </c>
      <c r="E67" s="22">
        <f t="shared" si="9"/>
        <v>100</v>
      </c>
      <c r="F67" s="35"/>
    </row>
    <row r="68" spans="1:6">
      <c r="A68" s="166"/>
      <c r="B68" s="111" t="s">
        <v>75</v>
      </c>
      <c r="C68" s="74">
        <v>21</v>
      </c>
      <c r="D68" s="22">
        <f t="shared" si="8"/>
        <v>2.1</v>
      </c>
      <c r="E68" s="22">
        <f t="shared" si="9"/>
        <v>100</v>
      </c>
      <c r="F68" s="35"/>
    </row>
    <row r="69" spans="1:6">
      <c r="A69" s="166"/>
      <c r="B69" s="111" t="s">
        <v>76</v>
      </c>
      <c r="C69" s="74">
        <v>33</v>
      </c>
      <c r="D69" s="22">
        <f t="shared" si="8"/>
        <v>3.3000000000000003</v>
      </c>
      <c r="E69" s="22">
        <f t="shared" si="9"/>
        <v>100</v>
      </c>
      <c r="F69" s="35"/>
    </row>
    <row r="70" spans="1:6">
      <c r="A70" s="166"/>
      <c r="B70" s="111" t="s">
        <v>77</v>
      </c>
      <c r="C70" s="74">
        <v>2</v>
      </c>
      <c r="D70" s="22">
        <f t="shared" si="8"/>
        <v>0.2</v>
      </c>
      <c r="E70" s="22">
        <f t="shared" si="9"/>
        <v>100</v>
      </c>
      <c r="F70" s="35"/>
    </row>
    <row r="71" spans="1:6">
      <c r="A71" s="166"/>
      <c r="B71" s="111" t="s">
        <v>78</v>
      </c>
      <c r="C71" s="74">
        <v>3</v>
      </c>
      <c r="D71" s="22">
        <f t="shared" si="8"/>
        <v>0.30000000000000004</v>
      </c>
      <c r="E71" s="22">
        <f t="shared" si="9"/>
        <v>100</v>
      </c>
      <c r="F71" s="35"/>
    </row>
    <row r="72" spans="1:6" ht="15" thickBot="1">
      <c r="A72" s="167"/>
      <c r="B72" s="111" t="s">
        <v>79</v>
      </c>
      <c r="C72" s="74">
        <v>1</v>
      </c>
      <c r="D72" s="22">
        <f t="shared" si="8"/>
        <v>0.1</v>
      </c>
      <c r="E72" s="22">
        <f t="shared" si="9"/>
        <v>100</v>
      </c>
      <c r="F72" s="35"/>
    </row>
    <row r="73" spans="1:6">
      <c r="A73" s="165" t="s">
        <v>80</v>
      </c>
      <c r="B73" s="19">
        <v>4025</v>
      </c>
      <c r="C73" s="19">
        <v>1</v>
      </c>
      <c r="D73" s="20">
        <f t="shared" si="6"/>
        <v>0.1</v>
      </c>
      <c r="E73" s="20">
        <f t="shared" si="7"/>
        <v>100</v>
      </c>
      <c r="F73" s="34"/>
    </row>
    <row r="74" spans="1:6">
      <c r="A74" s="168"/>
      <c r="B74" s="55">
        <v>2075</v>
      </c>
      <c r="C74" s="55">
        <v>1</v>
      </c>
      <c r="D74" s="22">
        <f t="shared" si="8"/>
        <v>0.1</v>
      </c>
      <c r="E74" s="22">
        <f t="shared" si="9"/>
        <v>100</v>
      </c>
      <c r="F74" s="37"/>
    </row>
    <row r="75" spans="1:6" ht="15" thickBot="1">
      <c r="A75" s="167"/>
      <c r="B75" s="55">
        <v>4020</v>
      </c>
      <c r="C75" s="55">
        <v>3</v>
      </c>
      <c r="D75" s="28">
        <f t="shared" si="6"/>
        <v>0.30000000000000004</v>
      </c>
      <c r="E75" s="28">
        <f t="shared" si="7"/>
        <v>100</v>
      </c>
      <c r="F75" s="37"/>
    </row>
    <row r="76" spans="1:6">
      <c r="A76" s="165" t="s">
        <v>81</v>
      </c>
      <c r="B76" s="19" t="s">
        <v>82</v>
      </c>
      <c r="C76" s="21">
        <v>6</v>
      </c>
      <c r="D76" s="20">
        <f>C76*0.1</f>
        <v>0.60000000000000009</v>
      </c>
      <c r="E76" s="20">
        <f t="shared" si="7"/>
        <v>100</v>
      </c>
      <c r="F76" s="34"/>
    </row>
    <row r="77" spans="1:6">
      <c r="A77" s="166"/>
      <c r="B77" s="66" t="s">
        <v>83</v>
      </c>
      <c r="C77" s="23">
        <v>1</v>
      </c>
      <c r="D77" s="22">
        <f>C77*0.1</f>
        <v>0.1</v>
      </c>
      <c r="E77" s="22">
        <f t="shared" si="7"/>
        <v>100</v>
      </c>
      <c r="F77" s="35"/>
    </row>
    <row r="78" spans="1:6">
      <c r="A78" s="166"/>
      <c r="B78" s="66" t="s">
        <v>84</v>
      </c>
      <c r="C78" s="23">
        <v>5</v>
      </c>
      <c r="D78" s="22">
        <f>C78*0.1</f>
        <v>0.5</v>
      </c>
      <c r="E78" s="22">
        <f t="shared" si="7"/>
        <v>100</v>
      </c>
      <c r="F78" s="35"/>
    </row>
    <row r="79" spans="1:6" ht="15" thickBot="1">
      <c r="A79" s="167"/>
      <c r="B79" s="66" t="s">
        <v>85</v>
      </c>
      <c r="C79" s="23">
        <v>1</v>
      </c>
      <c r="D79" s="22">
        <f t="shared" ref="D79:D136" si="10">C79*0.1</f>
        <v>0.1</v>
      </c>
      <c r="E79" s="22">
        <f t="shared" si="7"/>
        <v>100</v>
      </c>
      <c r="F79" s="35"/>
    </row>
    <row r="80" spans="1:6" ht="15" thickBot="1">
      <c r="A80" s="125" t="s">
        <v>86</v>
      </c>
      <c r="B80" s="30" t="s">
        <v>87</v>
      </c>
      <c r="C80" s="31">
        <v>2</v>
      </c>
      <c r="D80" s="26">
        <f t="shared" si="10"/>
        <v>0.2</v>
      </c>
      <c r="E80" s="26">
        <f t="shared" si="7"/>
        <v>100</v>
      </c>
      <c r="F80" s="33"/>
    </row>
    <row r="81" spans="1:20">
      <c r="A81" s="165" t="s">
        <v>88</v>
      </c>
      <c r="B81" s="110" t="s">
        <v>89</v>
      </c>
      <c r="C81" s="73">
        <v>34</v>
      </c>
      <c r="D81" s="20">
        <f t="shared" si="10"/>
        <v>3.4000000000000004</v>
      </c>
      <c r="E81" s="20">
        <f t="shared" si="7"/>
        <v>100</v>
      </c>
      <c r="F81" s="34"/>
    </row>
    <row r="82" spans="1:20">
      <c r="A82" s="166"/>
      <c r="B82" s="111" t="s">
        <v>90</v>
      </c>
      <c r="C82" s="74">
        <v>82</v>
      </c>
      <c r="D82" s="22">
        <f t="shared" si="10"/>
        <v>8.2000000000000011</v>
      </c>
      <c r="E82" s="22">
        <f t="shared" si="7"/>
        <v>100</v>
      </c>
      <c r="F82" s="35"/>
    </row>
    <row r="83" spans="1:20" ht="14.45" hidden="1" customHeight="1">
      <c r="A83" s="166"/>
      <c r="B83" s="111" t="s">
        <v>91</v>
      </c>
      <c r="C83" s="74">
        <v>23</v>
      </c>
      <c r="D83" s="22">
        <f t="shared" si="10"/>
        <v>2.3000000000000003</v>
      </c>
      <c r="E83" s="22">
        <f t="shared" si="7"/>
        <v>100</v>
      </c>
      <c r="F83" s="35"/>
    </row>
    <row r="84" spans="1:20">
      <c r="A84" s="166"/>
      <c r="B84" s="111" t="s">
        <v>8</v>
      </c>
      <c r="C84" s="74">
        <v>185</v>
      </c>
      <c r="D84" s="22">
        <f t="shared" si="10"/>
        <v>18.5</v>
      </c>
      <c r="E84" s="22">
        <f t="shared" si="7"/>
        <v>100</v>
      </c>
      <c r="F84" s="35"/>
    </row>
    <row r="85" spans="1:20">
      <c r="A85" s="166"/>
      <c r="B85" s="111" t="s">
        <v>92</v>
      </c>
      <c r="C85" s="74">
        <v>1</v>
      </c>
      <c r="D85" s="22">
        <f t="shared" si="10"/>
        <v>0.1</v>
      </c>
      <c r="E85" s="22">
        <f t="shared" si="7"/>
        <v>100</v>
      </c>
      <c r="F85" s="35"/>
    </row>
    <row r="86" spans="1:20">
      <c r="A86" s="166"/>
      <c r="B86" s="111" t="s">
        <v>7</v>
      </c>
      <c r="C86" s="74">
        <v>260</v>
      </c>
      <c r="D86" s="22">
        <f t="shared" si="10"/>
        <v>26</v>
      </c>
      <c r="E86" s="22">
        <f t="shared" si="7"/>
        <v>100</v>
      </c>
      <c r="F86" s="35"/>
    </row>
    <row r="87" spans="1:20">
      <c r="A87" s="166"/>
      <c r="B87" s="111" t="s">
        <v>93</v>
      </c>
      <c r="C87" s="74">
        <v>7</v>
      </c>
      <c r="D87" s="22">
        <f t="shared" si="10"/>
        <v>0.70000000000000007</v>
      </c>
      <c r="E87" s="22">
        <f t="shared" si="7"/>
        <v>100</v>
      </c>
      <c r="F87" s="35"/>
    </row>
    <row r="88" spans="1:20" ht="15" thickBot="1">
      <c r="A88" s="167"/>
      <c r="B88" s="66" t="s">
        <v>91</v>
      </c>
      <c r="C88" s="23">
        <v>59</v>
      </c>
      <c r="D88" s="22">
        <f t="shared" si="10"/>
        <v>5.9</v>
      </c>
      <c r="E88" s="22">
        <f t="shared" si="7"/>
        <v>100</v>
      </c>
      <c r="F88" s="35"/>
    </row>
    <row r="89" spans="1:20">
      <c r="A89" s="165" t="s">
        <v>94</v>
      </c>
      <c r="B89" s="19" t="s">
        <v>95</v>
      </c>
      <c r="C89" s="21">
        <v>17</v>
      </c>
      <c r="D89" s="20">
        <f t="shared" si="10"/>
        <v>1.7000000000000002</v>
      </c>
      <c r="E89" s="20">
        <f t="shared" si="7"/>
        <v>100</v>
      </c>
      <c r="F89" s="34"/>
    </row>
    <row r="90" spans="1:20">
      <c r="A90" s="166"/>
      <c r="B90" s="55" t="s">
        <v>96</v>
      </c>
      <c r="C90" s="27">
        <f>296+9</f>
        <v>305</v>
      </c>
      <c r="D90" s="22">
        <f t="shared" si="10"/>
        <v>30.5</v>
      </c>
      <c r="E90" s="22">
        <f t="shared" si="7"/>
        <v>100</v>
      </c>
      <c r="F90" s="37"/>
    </row>
    <row r="91" spans="1:20">
      <c r="A91" s="166"/>
      <c r="B91" s="55" t="s">
        <v>97</v>
      </c>
      <c r="C91" s="27">
        <v>1</v>
      </c>
      <c r="D91" s="22">
        <f t="shared" si="10"/>
        <v>0.1</v>
      </c>
      <c r="E91" s="22">
        <f t="shared" si="7"/>
        <v>100</v>
      </c>
      <c r="F91" s="37"/>
    </row>
    <row r="92" spans="1:20">
      <c r="A92" s="166"/>
      <c r="B92" s="55" t="s">
        <v>98</v>
      </c>
      <c r="C92" s="27">
        <v>37</v>
      </c>
      <c r="D92" s="22">
        <f t="shared" si="10"/>
        <v>3.7</v>
      </c>
      <c r="E92" s="22">
        <f t="shared" si="7"/>
        <v>100</v>
      </c>
      <c r="F92" s="37"/>
    </row>
    <row r="93" spans="1:20">
      <c r="A93" s="166"/>
      <c r="B93" s="55" t="s">
        <v>99</v>
      </c>
      <c r="C93" s="27">
        <v>204</v>
      </c>
      <c r="D93" s="22">
        <f t="shared" si="10"/>
        <v>20.400000000000002</v>
      </c>
      <c r="E93" s="22">
        <f t="shared" si="7"/>
        <v>100</v>
      </c>
      <c r="F93" s="37"/>
    </row>
    <row r="94" spans="1:20" ht="15" thickBot="1">
      <c r="A94" s="167"/>
      <c r="B94" s="66" t="s">
        <v>100</v>
      </c>
      <c r="C94" s="23">
        <v>13</v>
      </c>
      <c r="D94" s="22">
        <f t="shared" si="10"/>
        <v>1.3</v>
      </c>
      <c r="E94" s="22">
        <f t="shared" si="7"/>
        <v>100</v>
      </c>
      <c r="F94" s="35"/>
      <c r="N94" s="16"/>
      <c r="O94" s="16"/>
      <c r="P94" s="16"/>
      <c r="Q94" s="16"/>
      <c r="R94" s="16"/>
      <c r="S94" s="16"/>
      <c r="T94" s="17"/>
    </row>
    <row r="95" spans="1:20">
      <c r="A95" s="165" t="s">
        <v>101</v>
      </c>
      <c r="B95" s="19" t="s">
        <v>102</v>
      </c>
      <c r="C95" s="21">
        <v>106</v>
      </c>
      <c r="D95" s="20">
        <f t="shared" si="10"/>
        <v>10.600000000000001</v>
      </c>
      <c r="E95" s="20">
        <f t="shared" si="7"/>
        <v>100</v>
      </c>
      <c r="F95" s="34"/>
      <c r="N95" s="16"/>
      <c r="O95" s="16"/>
      <c r="P95" s="16"/>
      <c r="Q95" s="16"/>
      <c r="R95" s="16"/>
      <c r="S95" s="16"/>
      <c r="T95" s="17"/>
    </row>
    <row r="96" spans="1:20">
      <c r="A96" s="166"/>
      <c r="B96" s="66" t="s">
        <v>103</v>
      </c>
      <c r="C96" s="23">
        <f>1499+3</f>
        <v>1502</v>
      </c>
      <c r="D96" s="22">
        <f t="shared" si="10"/>
        <v>150.20000000000002</v>
      </c>
      <c r="E96" s="22">
        <f t="shared" si="7"/>
        <v>150.20000000000002</v>
      </c>
      <c r="F96" s="35"/>
      <c r="N96" s="16"/>
      <c r="O96" s="16"/>
      <c r="P96" s="16"/>
      <c r="Q96" s="16"/>
      <c r="R96" s="16"/>
      <c r="S96" s="16"/>
      <c r="T96" s="17"/>
    </row>
    <row r="97" spans="1:20" ht="15" thickBot="1">
      <c r="A97" s="167"/>
      <c r="B97" s="67" t="s">
        <v>104</v>
      </c>
      <c r="C97" s="25">
        <v>6</v>
      </c>
      <c r="D97" s="24">
        <f t="shared" si="10"/>
        <v>0.60000000000000009</v>
      </c>
      <c r="E97" s="24">
        <f t="shared" si="7"/>
        <v>100</v>
      </c>
      <c r="F97" s="36"/>
      <c r="N97" s="6"/>
      <c r="O97" s="6"/>
      <c r="P97" s="6"/>
      <c r="Q97" s="6"/>
      <c r="R97" s="6"/>
      <c r="S97" s="6"/>
      <c r="T97" s="7"/>
    </row>
    <row r="98" spans="1:20" ht="15" thickBot="1">
      <c r="A98" s="125" t="s">
        <v>105</v>
      </c>
      <c r="B98" s="30">
        <v>245</v>
      </c>
      <c r="C98" s="30">
        <v>1</v>
      </c>
      <c r="D98" s="26">
        <f t="shared" si="10"/>
        <v>0.1</v>
      </c>
      <c r="E98" s="26">
        <f t="shared" si="7"/>
        <v>100</v>
      </c>
      <c r="F98" s="33"/>
      <c r="N98" s="6"/>
      <c r="O98" s="6"/>
      <c r="P98" s="6"/>
      <c r="Q98" s="6"/>
      <c r="R98" s="6"/>
      <c r="S98" s="6"/>
      <c r="T98" s="7"/>
    </row>
    <row r="99" spans="1:20" ht="15" thickBot="1">
      <c r="A99" s="125" t="s">
        <v>106</v>
      </c>
      <c r="B99" s="70" t="s">
        <v>107</v>
      </c>
      <c r="C99" s="70">
        <v>1</v>
      </c>
      <c r="D99" s="26">
        <f t="shared" si="10"/>
        <v>0.1</v>
      </c>
      <c r="E99" s="26">
        <f t="shared" si="7"/>
        <v>100</v>
      </c>
      <c r="F99" s="72"/>
      <c r="N99" s="48"/>
      <c r="O99" s="48"/>
      <c r="P99" s="48"/>
      <c r="Q99" s="48"/>
      <c r="R99" s="48"/>
      <c r="S99" s="48"/>
      <c r="T99" s="51"/>
    </row>
    <row r="100" spans="1:20" s="18" customFormat="1" ht="15" thickBot="1">
      <c r="A100" s="125" t="s">
        <v>108</v>
      </c>
      <c r="B100" s="70">
        <v>133</v>
      </c>
      <c r="C100" s="70">
        <v>1</v>
      </c>
      <c r="D100" s="71">
        <f t="shared" si="10"/>
        <v>0.1</v>
      </c>
      <c r="E100" s="71">
        <f t="shared" si="7"/>
        <v>100</v>
      </c>
      <c r="F100" s="72"/>
      <c r="N100" s="92"/>
      <c r="O100" s="93"/>
      <c r="P100" s="93"/>
      <c r="Q100" s="93"/>
      <c r="R100" s="94"/>
      <c r="S100" s="93"/>
      <c r="T100" s="95"/>
    </row>
    <row r="101" spans="1:20" ht="15.6" customHeight="1" thickBot="1">
      <c r="A101" s="159" t="s">
        <v>109</v>
      </c>
      <c r="B101" s="19" t="s">
        <v>110</v>
      </c>
      <c r="C101" s="21">
        <v>1</v>
      </c>
      <c r="D101" s="20">
        <f t="shared" si="10"/>
        <v>0.1</v>
      </c>
      <c r="E101" s="20">
        <f t="shared" si="7"/>
        <v>100</v>
      </c>
      <c r="F101" s="34"/>
      <c r="N101" s="16"/>
      <c r="O101" s="90"/>
      <c r="P101" s="90"/>
      <c r="Q101" s="90"/>
      <c r="R101" s="91"/>
      <c r="S101" s="90"/>
      <c r="T101" s="17"/>
    </row>
    <row r="102" spans="1:20">
      <c r="A102" s="165" t="s">
        <v>111</v>
      </c>
      <c r="B102" s="19" t="s">
        <v>112</v>
      </c>
      <c r="C102" s="21">
        <v>1</v>
      </c>
      <c r="D102" s="20">
        <f t="shared" si="10"/>
        <v>0.1</v>
      </c>
      <c r="E102" s="20">
        <f t="shared" si="7"/>
        <v>100</v>
      </c>
      <c r="F102" s="34"/>
      <c r="N102" s="6"/>
      <c r="O102" s="3"/>
      <c r="P102" s="3"/>
      <c r="Q102" s="3"/>
      <c r="R102" s="4"/>
      <c r="S102" s="3"/>
      <c r="T102" s="7"/>
    </row>
    <row r="103" spans="1:20">
      <c r="A103" s="166"/>
      <c r="B103" s="55" t="s">
        <v>7</v>
      </c>
      <c r="C103" s="27">
        <v>1</v>
      </c>
      <c r="D103" s="22">
        <f t="shared" si="10"/>
        <v>0.1</v>
      </c>
      <c r="E103" s="22">
        <f t="shared" si="7"/>
        <v>100</v>
      </c>
      <c r="F103" s="37"/>
      <c r="N103" s="6"/>
      <c r="O103" s="3"/>
      <c r="P103" s="3"/>
      <c r="Q103" s="3"/>
      <c r="R103" s="4"/>
      <c r="S103" s="3"/>
      <c r="T103" s="7"/>
    </row>
    <row r="104" spans="1:20">
      <c r="A104" s="166"/>
      <c r="B104" s="66" t="s">
        <v>13</v>
      </c>
      <c r="C104" s="23">
        <v>17</v>
      </c>
      <c r="D104" s="22">
        <f t="shared" si="10"/>
        <v>1.7000000000000002</v>
      </c>
      <c r="E104" s="22">
        <f t="shared" si="7"/>
        <v>100</v>
      </c>
      <c r="F104" s="35"/>
      <c r="N104" s="6"/>
      <c r="O104" s="3"/>
      <c r="P104" s="3"/>
      <c r="Q104" s="3"/>
      <c r="R104" s="4"/>
      <c r="S104" s="3"/>
      <c r="T104" s="7"/>
    </row>
    <row r="105" spans="1:20" ht="15" thickBot="1">
      <c r="A105" s="167"/>
      <c r="B105" s="67" t="s">
        <v>113</v>
      </c>
      <c r="C105" s="25">
        <v>5</v>
      </c>
      <c r="D105" s="24">
        <f t="shared" si="10"/>
        <v>0.5</v>
      </c>
      <c r="E105" s="24">
        <f t="shared" si="7"/>
        <v>100</v>
      </c>
      <c r="F105" s="36"/>
      <c r="N105" s="6"/>
      <c r="O105" s="3"/>
      <c r="P105" s="3"/>
      <c r="Q105" s="3"/>
      <c r="R105" s="4"/>
      <c r="S105" s="3"/>
      <c r="T105" s="7"/>
    </row>
    <row r="106" spans="1:20">
      <c r="A106" s="165" t="s">
        <v>114</v>
      </c>
      <c r="B106" s="19" t="s">
        <v>115</v>
      </c>
      <c r="C106" s="21">
        <v>23</v>
      </c>
      <c r="D106" s="20">
        <f t="shared" si="10"/>
        <v>2.3000000000000003</v>
      </c>
      <c r="E106" s="20">
        <f t="shared" si="7"/>
        <v>100</v>
      </c>
      <c r="F106" s="128"/>
      <c r="N106" s="6"/>
      <c r="O106" s="3"/>
      <c r="P106" s="3"/>
      <c r="Q106" s="3"/>
      <c r="R106" s="4"/>
      <c r="S106" s="3"/>
      <c r="T106" s="7"/>
    </row>
    <row r="107" spans="1:20">
      <c r="A107" s="166"/>
      <c r="B107" s="66" t="s">
        <v>116</v>
      </c>
      <c r="C107" s="23">
        <v>48</v>
      </c>
      <c r="D107" s="22">
        <f t="shared" si="10"/>
        <v>4.8000000000000007</v>
      </c>
      <c r="E107" s="22">
        <f t="shared" ref="E107:E170" si="11">IF((C107*0.1)&lt;100,100,(C107*0.1))</f>
        <v>100</v>
      </c>
      <c r="F107" s="129"/>
      <c r="N107" s="6"/>
      <c r="O107" s="3"/>
      <c r="P107" s="3"/>
      <c r="Q107" s="3"/>
      <c r="R107" s="4"/>
      <c r="S107" s="3"/>
      <c r="T107" s="7"/>
    </row>
    <row r="108" spans="1:20">
      <c r="A108" s="166"/>
      <c r="B108" s="111" t="s">
        <v>117</v>
      </c>
      <c r="C108" s="74">
        <v>48</v>
      </c>
      <c r="D108" s="22">
        <f t="shared" si="10"/>
        <v>4.8000000000000007</v>
      </c>
      <c r="E108" s="22">
        <f t="shared" si="11"/>
        <v>100</v>
      </c>
      <c r="F108" s="129"/>
      <c r="N108" s="6"/>
      <c r="O108" s="3"/>
      <c r="P108" s="3"/>
      <c r="Q108" s="3"/>
      <c r="R108" s="4"/>
      <c r="S108" s="3"/>
      <c r="T108" s="7"/>
    </row>
    <row r="109" spans="1:20" ht="14.45" hidden="1" customHeight="1">
      <c r="A109" s="166"/>
      <c r="B109" s="111" t="s">
        <v>117</v>
      </c>
      <c r="C109" s="74">
        <v>77</v>
      </c>
      <c r="D109" s="22">
        <f t="shared" si="10"/>
        <v>7.7</v>
      </c>
      <c r="E109" s="22">
        <f t="shared" si="11"/>
        <v>100</v>
      </c>
      <c r="F109" s="129"/>
      <c r="N109" s="6"/>
      <c r="O109" s="3"/>
      <c r="P109" s="3"/>
      <c r="Q109" s="3"/>
      <c r="R109" s="4"/>
      <c r="S109" s="3"/>
      <c r="T109" s="7"/>
    </row>
    <row r="110" spans="1:20">
      <c r="A110" s="166"/>
      <c r="B110" s="111" t="s">
        <v>118</v>
      </c>
      <c r="C110" s="74">
        <v>319</v>
      </c>
      <c r="D110" s="22">
        <f t="shared" si="10"/>
        <v>31.900000000000002</v>
      </c>
      <c r="E110" s="22">
        <f t="shared" si="11"/>
        <v>100</v>
      </c>
      <c r="F110" s="129"/>
      <c r="N110" s="6"/>
      <c r="O110" s="3"/>
      <c r="P110" s="3"/>
      <c r="Q110" s="3"/>
      <c r="R110" s="4"/>
      <c r="S110" s="3"/>
      <c r="T110" s="7"/>
    </row>
    <row r="111" spans="1:20">
      <c r="A111" s="166"/>
      <c r="B111" s="111" t="s">
        <v>119</v>
      </c>
      <c r="C111" s="74">
        <v>75</v>
      </c>
      <c r="D111" s="22">
        <f t="shared" si="10"/>
        <v>7.5</v>
      </c>
      <c r="E111" s="22">
        <f t="shared" si="11"/>
        <v>100</v>
      </c>
      <c r="F111" s="129"/>
      <c r="N111" s="6"/>
      <c r="O111" s="3"/>
      <c r="P111" s="3"/>
      <c r="Q111" s="3"/>
      <c r="R111" s="4"/>
      <c r="S111" s="3"/>
      <c r="T111" s="7"/>
    </row>
    <row r="112" spans="1:20">
      <c r="A112" s="166"/>
      <c r="B112" s="111" t="s">
        <v>120</v>
      </c>
      <c r="C112" s="74">
        <v>30</v>
      </c>
      <c r="D112" s="22">
        <f t="shared" si="10"/>
        <v>3</v>
      </c>
      <c r="E112" s="22">
        <f t="shared" si="11"/>
        <v>100</v>
      </c>
      <c r="F112" s="129"/>
      <c r="N112" s="6"/>
      <c r="O112" s="3"/>
      <c r="P112" s="3"/>
      <c r="Q112" s="3"/>
      <c r="R112" s="4"/>
      <c r="S112" s="3"/>
      <c r="T112" s="7"/>
    </row>
    <row r="113" spans="1:20">
      <c r="A113" s="166"/>
      <c r="B113" s="111" t="s">
        <v>121</v>
      </c>
      <c r="C113" s="74">
        <v>6</v>
      </c>
      <c r="D113" s="22">
        <f t="shared" si="10"/>
        <v>0.60000000000000009</v>
      </c>
      <c r="E113" s="22">
        <f t="shared" si="11"/>
        <v>100</v>
      </c>
      <c r="F113" s="129"/>
      <c r="N113" s="6"/>
      <c r="O113" s="3"/>
      <c r="P113" s="3"/>
      <c r="Q113" s="3"/>
      <c r="R113" s="4"/>
      <c r="S113" s="3"/>
      <c r="T113" s="7"/>
    </row>
    <row r="114" spans="1:20">
      <c r="A114" s="166"/>
      <c r="B114" s="111" t="s">
        <v>122</v>
      </c>
      <c r="C114" s="74">
        <v>3</v>
      </c>
      <c r="D114" s="22">
        <f t="shared" si="10"/>
        <v>0.30000000000000004</v>
      </c>
      <c r="E114" s="22">
        <f t="shared" si="11"/>
        <v>100</v>
      </c>
      <c r="F114" s="129"/>
      <c r="N114" s="6"/>
      <c r="O114" s="3"/>
      <c r="P114" s="3"/>
      <c r="Q114" s="3"/>
      <c r="R114" s="4"/>
      <c r="S114" s="3"/>
      <c r="T114" s="7"/>
    </row>
    <row r="115" spans="1:20">
      <c r="A115" s="166"/>
      <c r="B115" s="111" t="s">
        <v>123</v>
      </c>
      <c r="C115" s="74">
        <v>181</v>
      </c>
      <c r="D115" s="22">
        <f t="shared" si="10"/>
        <v>18.100000000000001</v>
      </c>
      <c r="E115" s="22">
        <f t="shared" si="11"/>
        <v>100</v>
      </c>
      <c r="F115" s="129"/>
      <c r="N115" s="6"/>
      <c r="O115" s="3"/>
      <c r="P115" s="3"/>
      <c r="Q115" s="3"/>
      <c r="R115" s="4"/>
      <c r="S115" s="3"/>
      <c r="T115" s="7"/>
    </row>
    <row r="116" spans="1:20">
      <c r="A116" s="166"/>
      <c r="B116" s="111" t="s">
        <v>124</v>
      </c>
      <c r="C116" s="74">
        <v>2</v>
      </c>
      <c r="D116" s="22">
        <f t="shared" si="10"/>
        <v>0.2</v>
      </c>
      <c r="E116" s="22">
        <f t="shared" si="11"/>
        <v>100</v>
      </c>
      <c r="F116" s="129"/>
      <c r="N116" s="6"/>
      <c r="O116" s="3"/>
      <c r="P116" s="3"/>
      <c r="Q116" s="3"/>
      <c r="R116" s="4"/>
      <c r="S116" s="3"/>
      <c r="T116" s="7"/>
    </row>
    <row r="117" spans="1:20">
      <c r="A117" s="166"/>
      <c r="B117" s="111" t="s">
        <v>125</v>
      </c>
      <c r="C117" s="74">
        <v>96</v>
      </c>
      <c r="D117" s="22">
        <f t="shared" si="10"/>
        <v>9.6000000000000014</v>
      </c>
      <c r="E117" s="22">
        <f t="shared" si="11"/>
        <v>100</v>
      </c>
      <c r="F117" s="129"/>
      <c r="N117" s="6"/>
      <c r="O117" s="3"/>
      <c r="P117" s="3"/>
      <c r="Q117" s="3"/>
      <c r="R117" s="4"/>
      <c r="S117" s="3"/>
      <c r="T117" s="7"/>
    </row>
    <row r="118" spans="1:20">
      <c r="A118" s="166"/>
      <c r="B118" s="111" t="s">
        <v>126</v>
      </c>
      <c r="C118" s="74">
        <v>25</v>
      </c>
      <c r="D118" s="22">
        <f t="shared" si="10"/>
        <v>2.5</v>
      </c>
      <c r="E118" s="22">
        <f t="shared" si="11"/>
        <v>100</v>
      </c>
      <c r="F118" s="129"/>
      <c r="N118" s="6"/>
      <c r="O118" s="3"/>
      <c r="P118" s="3"/>
      <c r="Q118" s="3"/>
      <c r="R118" s="4"/>
      <c r="S118" s="3"/>
      <c r="T118" s="7"/>
    </row>
    <row r="119" spans="1:20" ht="15" thickBot="1">
      <c r="A119" s="167"/>
      <c r="B119" s="112" t="s">
        <v>127</v>
      </c>
      <c r="C119" s="75">
        <v>6</v>
      </c>
      <c r="D119" s="24">
        <f t="shared" si="10"/>
        <v>0.60000000000000009</v>
      </c>
      <c r="E119" s="24">
        <f t="shared" si="11"/>
        <v>100</v>
      </c>
      <c r="F119" s="140"/>
      <c r="N119" s="6"/>
      <c r="O119" s="3"/>
      <c r="P119" s="3"/>
      <c r="Q119" s="3"/>
      <c r="R119" s="4"/>
      <c r="S119" s="3"/>
      <c r="T119" s="7"/>
    </row>
    <row r="120" spans="1:20">
      <c r="A120" s="168" t="s">
        <v>128</v>
      </c>
      <c r="B120" s="114" t="s">
        <v>129</v>
      </c>
      <c r="C120" s="89">
        <v>3</v>
      </c>
      <c r="D120" s="28">
        <f t="shared" si="10"/>
        <v>0.30000000000000004</v>
      </c>
      <c r="E120" s="28">
        <f t="shared" si="11"/>
        <v>100</v>
      </c>
      <c r="F120" s="37"/>
      <c r="N120" s="6"/>
      <c r="O120" s="3"/>
      <c r="P120" s="3"/>
      <c r="Q120" s="3"/>
      <c r="R120" s="4"/>
      <c r="S120" s="3"/>
      <c r="T120" s="7"/>
    </row>
    <row r="121" spans="1:20">
      <c r="A121" s="168"/>
      <c r="B121" s="114" t="s">
        <v>130</v>
      </c>
      <c r="C121" s="89">
        <v>5</v>
      </c>
      <c r="D121" s="22">
        <f t="shared" si="10"/>
        <v>0.5</v>
      </c>
      <c r="E121" s="22">
        <f t="shared" si="11"/>
        <v>100</v>
      </c>
      <c r="F121" s="37"/>
      <c r="N121" s="6"/>
      <c r="O121" s="3"/>
      <c r="P121" s="3"/>
      <c r="Q121" s="3"/>
      <c r="R121" s="4"/>
      <c r="S121" s="3"/>
      <c r="T121" s="7"/>
    </row>
    <row r="122" spans="1:20">
      <c r="A122" s="166"/>
      <c r="B122" s="111" t="s">
        <v>131</v>
      </c>
      <c r="C122" s="74">
        <v>2</v>
      </c>
      <c r="D122" s="22">
        <f t="shared" si="10"/>
        <v>0.2</v>
      </c>
      <c r="E122" s="22">
        <f t="shared" si="11"/>
        <v>100</v>
      </c>
      <c r="F122" s="35"/>
      <c r="N122" s="6"/>
      <c r="O122" s="3"/>
      <c r="P122" s="3"/>
      <c r="Q122" s="3"/>
      <c r="R122" s="4"/>
      <c r="S122" s="3"/>
      <c r="T122" s="7"/>
    </row>
    <row r="123" spans="1:20" ht="15" thickBot="1">
      <c r="A123" s="169"/>
      <c r="B123" s="126" t="s">
        <v>132</v>
      </c>
      <c r="C123" s="143">
        <v>2</v>
      </c>
      <c r="D123" s="118">
        <f t="shared" si="10"/>
        <v>0.2</v>
      </c>
      <c r="E123" s="118">
        <f t="shared" si="11"/>
        <v>100</v>
      </c>
      <c r="F123" s="119"/>
      <c r="N123" s="6"/>
      <c r="O123" s="3"/>
      <c r="P123" s="3"/>
      <c r="Q123" s="3"/>
      <c r="R123" s="4"/>
      <c r="S123" s="3"/>
      <c r="T123" s="7"/>
    </row>
    <row r="124" spans="1:20">
      <c r="A124" s="170" t="s">
        <v>133</v>
      </c>
      <c r="B124" s="110" t="s">
        <v>134</v>
      </c>
      <c r="C124" s="73">
        <v>10</v>
      </c>
      <c r="D124" s="20">
        <f t="shared" si="10"/>
        <v>1</v>
      </c>
      <c r="E124" s="20">
        <f t="shared" si="11"/>
        <v>100</v>
      </c>
      <c r="F124" s="128"/>
      <c r="N124" s="6"/>
      <c r="O124" s="3"/>
      <c r="P124" s="3"/>
      <c r="Q124" s="3"/>
      <c r="R124" s="4"/>
      <c r="S124" s="3"/>
      <c r="T124" s="7"/>
    </row>
    <row r="125" spans="1:20" ht="15" thickBot="1">
      <c r="A125" s="171"/>
      <c r="B125" s="112" t="s">
        <v>135</v>
      </c>
      <c r="C125" s="75">
        <v>20</v>
      </c>
      <c r="D125" s="24">
        <f t="shared" si="10"/>
        <v>2</v>
      </c>
      <c r="E125" s="24">
        <f t="shared" si="11"/>
        <v>100</v>
      </c>
      <c r="F125" s="140"/>
      <c r="N125" s="6"/>
      <c r="O125" s="3"/>
      <c r="P125" s="3"/>
      <c r="Q125" s="3"/>
      <c r="R125" s="4"/>
      <c r="S125" s="3"/>
      <c r="T125" s="7"/>
    </row>
    <row r="126" spans="1:20">
      <c r="A126" s="165" t="s">
        <v>136</v>
      </c>
      <c r="B126" s="55" t="s">
        <v>137</v>
      </c>
      <c r="C126" s="27">
        <v>1</v>
      </c>
      <c r="D126" s="28">
        <f t="shared" si="10"/>
        <v>0.1</v>
      </c>
      <c r="E126" s="28">
        <f t="shared" si="11"/>
        <v>100</v>
      </c>
      <c r="F126" s="37"/>
      <c r="N126" s="6"/>
      <c r="O126" s="3"/>
      <c r="P126" s="3"/>
      <c r="Q126" s="3"/>
      <c r="R126" s="4"/>
      <c r="S126" s="3"/>
      <c r="T126" s="7"/>
    </row>
    <row r="127" spans="1:20">
      <c r="A127" s="166"/>
      <c r="B127" s="66" t="s">
        <v>138</v>
      </c>
      <c r="C127" s="23">
        <v>4</v>
      </c>
      <c r="D127" s="22">
        <f t="shared" si="10"/>
        <v>0.4</v>
      </c>
      <c r="E127" s="22">
        <f t="shared" si="11"/>
        <v>100</v>
      </c>
      <c r="F127" s="35"/>
      <c r="N127" s="6"/>
      <c r="O127" s="3"/>
      <c r="P127" s="3"/>
      <c r="Q127" s="3"/>
      <c r="R127" s="4"/>
      <c r="S127" s="3"/>
      <c r="T127" s="7"/>
    </row>
    <row r="128" spans="1:20" ht="15" thickBot="1">
      <c r="A128" s="167"/>
      <c r="B128" s="67" t="s">
        <v>139</v>
      </c>
      <c r="C128" s="25">
        <v>3</v>
      </c>
      <c r="D128" s="24">
        <f t="shared" si="10"/>
        <v>0.30000000000000004</v>
      </c>
      <c r="E128" s="24">
        <f t="shared" si="11"/>
        <v>100</v>
      </c>
      <c r="F128" s="36"/>
      <c r="N128" s="6"/>
      <c r="O128" s="3"/>
      <c r="P128" s="3"/>
      <c r="Q128" s="3"/>
      <c r="R128" s="4"/>
      <c r="S128" s="3"/>
      <c r="T128" s="7"/>
    </row>
    <row r="129" spans="1:20">
      <c r="A129" s="165" t="s">
        <v>140</v>
      </c>
      <c r="B129" s="19" t="s">
        <v>141</v>
      </c>
      <c r="C129" s="21">
        <v>931</v>
      </c>
      <c r="D129" s="20">
        <f t="shared" si="10"/>
        <v>93.100000000000009</v>
      </c>
      <c r="E129" s="20">
        <f t="shared" si="11"/>
        <v>100</v>
      </c>
      <c r="F129" s="34"/>
      <c r="N129" s="6"/>
      <c r="O129" s="3"/>
      <c r="P129" s="3"/>
      <c r="Q129" s="3"/>
      <c r="R129" s="4"/>
      <c r="S129" s="3"/>
      <c r="T129" s="7"/>
    </row>
    <row r="130" spans="1:20">
      <c r="A130" s="166"/>
      <c r="B130" s="66" t="s">
        <v>142</v>
      </c>
      <c r="C130" s="23">
        <v>4</v>
      </c>
      <c r="D130" s="22">
        <f t="shared" si="10"/>
        <v>0.4</v>
      </c>
      <c r="E130" s="22">
        <f t="shared" si="11"/>
        <v>100</v>
      </c>
      <c r="F130" s="35"/>
      <c r="N130" s="6"/>
      <c r="O130" s="3"/>
      <c r="P130" s="3"/>
      <c r="Q130" s="3"/>
      <c r="R130" s="4"/>
      <c r="S130" s="3"/>
      <c r="T130" s="7"/>
    </row>
    <row r="131" spans="1:20">
      <c r="A131" s="166"/>
      <c r="B131" s="66" t="s">
        <v>143</v>
      </c>
      <c r="C131" s="23">
        <v>137</v>
      </c>
      <c r="D131" s="22">
        <f t="shared" si="10"/>
        <v>13.700000000000001</v>
      </c>
      <c r="E131" s="22">
        <f t="shared" si="11"/>
        <v>100</v>
      </c>
      <c r="F131" s="35"/>
      <c r="N131" s="6"/>
      <c r="O131" s="3"/>
      <c r="P131" s="3"/>
      <c r="Q131" s="3"/>
      <c r="R131" s="4"/>
      <c r="S131" s="3"/>
      <c r="T131" s="7"/>
    </row>
    <row r="132" spans="1:20">
      <c r="A132" s="166"/>
      <c r="B132" s="66" t="s">
        <v>144</v>
      </c>
      <c r="C132" s="23">
        <v>39</v>
      </c>
      <c r="D132" s="22">
        <f t="shared" si="10"/>
        <v>3.9000000000000004</v>
      </c>
      <c r="E132" s="22">
        <f t="shared" si="11"/>
        <v>100</v>
      </c>
      <c r="F132" s="35"/>
      <c r="N132" s="6"/>
      <c r="O132" s="3"/>
      <c r="P132" s="3"/>
      <c r="Q132" s="3"/>
      <c r="R132" s="4"/>
      <c r="S132" s="3"/>
      <c r="T132" s="7"/>
    </row>
    <row r="133" spans="1:20">
      <c r="A133" s="166"/>
      <c r="B133" s="66" t="s">
        <v>145</v>
      </c>
      <c r="C133" s="23">
        <v>1</v>
      </c>
      <c r="D133" s="22">
        <f t="shared" si="10"/>
        <v>0.1</v>
      </c>
      <c r="E133" s="22">
        <f t="shared" si="11"/>
        <v>100</v>
      </c>
      <c r="F133" s="35"/>
      <c r="N133" s="6"/>
      <c r="O133" s="3"/>
      <c r="P133" s="3"/>
      <c r="Q133" s="3"/>
      <c r="R133" s="4"/>
      <c r="S133" s="3"/>
      <c r="T133" s="7"/>
    </row>
    <row r="134" spans="1:20">
      <c r="A134" s="166"/>
      <c r="B134" s="66" t="s">
        <v>146</v>
      </c>
      <c r="C134" s="23">
        <v>10</v>
      </c>
      <c r="D134" s="22">
        <f t="shared" si="10"/>
        <v>1</v>
      </c>
      <c r="E134" s="22">
        <f t="shared" si="11"/>
        <v>100</v>
      </c>
      <c r="F134" s="35"/>
      <c r="N134" s="6"/>
      <c r="O134" s="3"/>
      <c r="P134" s="3"/>
      <c r="Q134" s="3"/>
      <c r="R134" s="4"/>
      <c r="S134" s="3"/>
      <c r="T134" s="7"/>
    </row>
    <row r="135" spans="1:20">
      <c r="A135" s="166"/>
      <c r="B135" s="66" t="s">
        <v>147</v>
      </c>
      <c r="C135" s="23">
        <v>37</v>
      </c>
      <c r="D135" s="22">
        <f t="shared" si="10"/>
        <v>3.7</v>
      </c>
      <c r="E135" s="22">
        <f t="shared" si="11"/>
        <v>100</v>
      </c>
      <c r="F135" s="35"/>
      <c r="N135" s="6"/>
      <c r="O135" s="3"/>
      <c r="P135" s="3"/>
      <c r="Q135" s="3"/>
      <c r="R135" s="4"/>
      <c r="S135" s="3"/>
      <c r="T135" s="7"/>
    </row>
    <row r="136" spans="1:20">
      <c r="A136" s="166"/>
      <c r="B136" s="66" t="s">
        <v>148</v>
      </c>
      <c r="C136" s="23">
        <v>8</v>
      </c>
      <c r="D136" s="22">
        <f t="shared" si="10"/>
        <v>0.8</v>
      </c>
      <c r="E136" s="22">
        <f t="shared" si="11"/>
        <v>100</v>
      </c>
      <c r="F136" s="35"/>
      <c r="N136" s="6"/>
      <c r="O136" s="3"/>
      <c r="P136" s="3"/>
      <c r="Q136" s="3"/>
      <c r="R136" s="4"/>
      <c r="S136" s="3"/>
      <c r="T136" s="7"/>
    </row>
    <row r="137" spans="1:20">
      <c r="A137" s="166"/>
      <c r="B137" s="66" t="s">
        <v>149</v>
      </c>
      <c r="C137" s="23">
        <v>17</v>
      </c>
      <c r="D137" s="22">
        <f t="shared" ref="D137:D206" si="12">C137*0.1</f>
        <v>1.7000000000000002</v>
      </c>
      <c r="E137" s="22">
        <f t="shared" si="11"/>
        <v>100</v>
      </c>
      <c r="F137" s="35"/>
      <c r="N137" s="6"/>
      <c r="O137" s="3"/>
      <c r="P137" s="3"/>
      <c r="Q137" s="3"/>
      <c r="R137" s="4"/>
      <c r="S137" s="3"/>
      <c r="T137" s="7"/>
    </row>
    <row r="138" spans="1:20">
      <c r="A138" s="166"/>
      <c r="B138" s="66" t="s">
        <v>150</v>
      </c>
      <c r="C138" s="23">
        <v>1</v>
      </c>
      <c r="D138" s="22">
        <f t="shared" si="12"/>
        <v>0.1</v>
      </c>
      <c r="E138" s="22">
        <f t="shared" si="11"/>
        <v>100</v>
      </c>
      <c r="F138" s="35"/>
      <c r="N138" s="6"/>
      <c r="O138" s="3"/>
      <c r="P138" s="3"/>
      <c r="Q138" s="3"/>
      <c r="R138" s="4"/>
      <c r="S138" s="3"/>
      <c r="T138" s="7"/>
    </row>
    <row r="139" spans="1:20">
      <c r="A139" s="166"/>
      <c r="B139" s="117" t="s">
        <v>151</v>
      </c>
      <c r="C139" s="127">
        <v>53</v>
      </c>
      <c r="D139" s="22">
        <f t="shared" si="12"/>
        <v>5.3000000000000007</v>
      </c>
      <c r="E139" s="22">
        <f t="shared" si="11"/>
        <v>100</v>
      </c>
      <c r="F139" s="119"/>
      <c r="N139" s="6"/>
      <c r="O139" s="3"/>
      <c r="P139" s="3"/>
      <c r="Q139" s="3"/>
      <c r="R139" s="4"/>
      <c r="S139" s="3"/>
      <c r="T139" s="7"/>
    </row>
    <row r="140" spans="1:20">
      <c r="A140" s="166"/>
      <c r="B140" s="117" t="s">
        <v>152</v>
      </c>
      <c r="C140" s="127">
        <v>32</v>
      </c>
      <c r="D140" s="22">
        <f t="shared" si="12"/>
        <v>3.2</v>
      </c>
      <c r="E140" s="22">
        <f t="shared" si="11"/>
        <v>100</v>
      </c>
      <c r="F140" s="119"/>
      <c r="N140" s="6"/>
      <c r="O140" s="3"/>
      <c r="P140" s="3"/>
      <c r="Q140" s="3"/>
      <c r="R140" s="4"/>
      <c r="S140" s="3"/>
      <c r="T140" s="7"/>
    </row>
    <row r="141" spans="1:20">
      <c r="A141" s="166"/>
      <c r="B141" s="117" t="s">
        <v>153</v>
      </c>
      <c r="C141" s="127">
        <v>34</v>
      </c>
      <c r="D141" s="22">
        <f t="shared" si="12"/>
        <v>3.4000000000000004</v>
      </c>
      <c r="E141" s="22">
        <f t="shared" si="11"/>
        <v>100</v>
      </c>
      <c r="F141" s="119"/>
      <c r="N141" s="6"/>
      <c r="O141" s="3"/>
      <c r="P141" s="3"/>
      <c r="Q141" s="3"/>
      <c r="R141" s="4"/>
      <c r="S141" s="3"/>
      <c r="T141" s="7"/>
    </row>
    <row r="142" spans="1:20" ht="15" thickBot="1">
      <c r="A142" s="167"/>
      <c r="B142" s="67" t="s">
        <v>154</v>
      </c>
      <c r="C142" s="25">
        <v>1</v>
      </c>
      <c r="D142" s="24">
        <f t="shared" si="12"/>
        <v>0.1</v>
      </c>
      <c r="E142" s="24">
        <f t="shared" si="11"/>
        <v>100</v>
      </c>
      <c r="F142" s="36"/>
      <c r="N142" s="6"/>
      <c r="O142" s="3"/>
      <c r="P142" s="3"/>
      <c r="Q142" s="3"/>
      <c r="R142" s="4"/>
      <c r="S142" s="3"/>
      <c r="T142" s="7"/>
    </row>
    <row r="143" spans="1:20">
      <c r="A143" s="165" t="s">
        <v>155</v>
      </c>
      <c r="B143" s="19" t="s">
        <v>156</v>
      </c>
      <c r="C143" s="21">
        <v>93</v>
      </c>
      <c r="D143" s="20">
        <f t="shared" si="12"/>
        <v>9.3000000000000007</v>
      </c>
      <c r="E143" s="20">
        <f t="shared" si="11"/>
        <v>100</v>
      </c>
      <c r="F143" s="34"/>
      <c r="N143" s="6"/>
      <c r="O143" s="3"/>
      <c r="P143" s="3"/>
      <c r="Q143" s="3"/>
      <c r="R143" s="4"/>
      <c r="S143" s="3"/>
      <c r="T143" s="7"/>
    </row>
    <row r="144" spans="1:20">
      <c r="A144" s="166"/>
      <c r="B144" s="66" t="s">
        <v>157</v>
      </c>
      <c r="C144" s="23">
        <v>18</v>
      </c>
      <c r="D144" s="22">
        <f t="shared" si="12"/>
        <v>1.8</v>
      </c>
      <c r="E144" s="22">
        <f t="shared" si="11"/>
        <v>100</v>
      </c>
      <c r="F144" s="35"/>
      <c r="N144" s="6"/>
      <c r="O144" s="3"/>
      <c r="P144" s="3"/>
      <c r="Q144" s="3"/>
      <c r="R144" s="4"/>
      <c r="S144" s="3"/>
      <c r="T144" s="7"/>
    </row>
    <row r="145" spans="1:20">
      <c r="A145" s="166"/>
      <c r="B145" s="66" t="s">
        <v>158</v>
      </c>
      <c r="C145" s="23">
        <v>10</v>
      </c>
      <c r="D145" s="22">
        <f t="shared" si="12"/>
        <v>1</v>
      </c>
      <c r="E145" s="22">
        <f t="shared" si="11"/>
        <v>100</v>
      </c>
      <c r="F145" s="35"/>
      <c r="N145" s="6"/>
      <c r="O145" s="3"/>
      <c r="P145" s="3"/>
      <c r="Q145" s="3"/>
      <c r="R145" s="4"/>
      <c r="S145" s="3"/>
      <c r="T145" s="7"/>
    </row>
    <row r="146" spans="1:20">
      <c r="A146" s="166"/>
      <c r="B146" s="66" t="s">
        <v>159</v>
      </c>
      <c r="C146" s="23">
        <v>1</v>
      </c>
      <c r="D146" s="22">
        <f t="shared" si="12"/>
        <v>0.1</v>
      </c>
      <c r="E146" s="22">
        <f t="shared" si="11"/>
        <v>100</v>
      </c>
      <c r="F146" s="35"/>
      <c r="N146" s="6"/>
      <c r="O146" s="3"/>
      <c r="P146" s="3"/>
      <c r="Q146" s="3"/>
      <c r="R146" s="4"/>
      <c r="S146" s="3"/>
      <c r="T146" s="7"/>
    </row>
    <row r="147" spans="1:20">
      <c r="A147" s="166"/>
      <c r="B147" s="66" t="s">
        <v>160</v>
      </c>
      <c r="C147" s="23">
        <v>68</v>
      </c>
      <c r="D147" s="22">
        <f t="shared" si="12"/>
        <v>6.8000000000000007</v>
      </c>
      <c r="E147" s="22">
        <f t="shared" si="11"/>
        <v>100</v>
      </c>
      <c r="F147" s="35"/>
      <c r="N147" s="6"/>
      <c r="O147" s="3"/>
      <c r="P147" s="3"/>
      <c r="Q147" s="3"/>
      <c r="R147" s="4"/>
      <c r="S147" s="3"/>
      <c r="T147" s="7"/>
    </row>
    <row r="148" spans="1:20" ht="15" thickBot="1">
      <c r="A148" s="167"/>
      <c r="B148" s="66" t="s">
        <v>161</v>
      </c>
      <c r="C148" s="23">
        <v>24</v>
      </c>
      <c r="D148" s="22">
        <f t="shared" si="12"/>
        <v>2.4000000000000004</v>
      </c>
      <c r="E148" s="22">
        <f t="shared" si="11"/>
        <v>100</v>
      </c>
      <c r="F148" s="35"/>
      <c r="N148" s="6"/>
      <c r="O148" s="3"/>
      <c r="P148" s="3"/>
      <c r="Q148" s="3"/>
      <c r="R148" s="4"/>
      <c r="S148" s="3"/>
      <c r="T148" s="7"/>
    </row>
    <row r="149" spans="1:20" ht="15" thickBot="1">
      <c r="A149" s="125" t="s">
        <v>162</v>
      </c>
      <c r="B149" s="30" t="s">
        <v>163</v>
      </c>
      <c r="C149" s="31">
        <v>1</v>
      </c>
      <c r="D149" s="26">
        <f t="shared" si="12"/>
        <v>0.1</v>
      </c>
      <c r="E149" s="26">
        <f t="shared" si="11"/>
        <v>100</v>
      </c>
      <c r="F149" s="33"/>
      <c r="N149" s="6"/>
      <c r="O149" s="3"/>
      <c r="P149" s="3"/>
      <c r="Q149" s="3"/>
      <c r="R149" s="4"/>
      <c r="S149" s="3"/>
      <c r="T149" s="7"/>
    </row>
    <row r="150" spans="1:20">
      <c r="A150" s="165" t="s">
        <v>164</v>
      </c>
      <c r="B150" s="19" t="s">
        <v>165</v>
      </c>
      <c r="C150" s="69">
        <v>5</v>
      </c>
      <c r="D150" s="20">
        <f t="shared" si="12"/>
        <v>0.5</v>
      </c>
      <c r="E150" s="20">
        <f t="shared" si="11"/>
        <v>100</v>
      </c>
      <c r="F150" s="34"/>
      <c r="N150" s="6"/>
      <c r="O150" s="3"/>
      <c r="P150" s="3"/>
      <c r="Q150" s="3"/>
      <c r="R150" s="4"/>
      <c r="S150" s="3"/>
      <c r="T150" s="7"/>
    </row>
    <row r="151" spans="1:20">
      <c r="A151" s="166"/>
      <c r="B151" s="66" t="s">
        <v>166</v>
      </c>
      <c r="C151" s="32">
        <v>5</v>
      </c>
      <c r="D151" s="22">
        <f t="shared" si="12"/>
        <v>0.5</v>
      </c>
      <c r="E151" s="22">
        <f t="shared" si="11"/>
        <v>100</v>
      </c>
      <c r="F151" s="35"/>
      <c r="N151" s="6"/>
      <c r="O151" s="3"/>
      <c r="P151" s="3"/>
      <c r="Q151" s="3"/>
      <c r="R151" s="4"/>
      <c r="S151" s="3"/>
      <c r="T151" s="7"/>
    </row>
    <row r="152" spans="1:20">
      <c r="A152" s="166"/>
      <c r="B152" s="66" t="s">
        <v>167</v>
      </c>
      <c r="C152" s="32">
        <v>3</v>
      </c>
      <c r="D152" s="22">
        <f t="shared" si="12"/>
        <v>0.30000000000000004</v>
      </c>
      <c r="E152" s="22">
        <f t="shared" si="11"/>
        <v>100</v>
      </c>
      <c r="F152" s="35"/>
      <c r="N152" s="6"/>
      <c r="O152" s="3"/>
      <c r="P152" s="3"/>
      <c r="Q152" s="3"/>
      <c r="R152" s="4"/>
      <c r="S152" s="3"/>
      <c r="T152" s="7"/>
    </row>
    <row r="153" spans="1:20" ht="15" thickBot="1">
      <c r="A153" s="167"/>
      <c r="B153" s="67" t="s">
        <v>13</v>
      </c>
      <c r="C153" s="82">
        <v>14</v>
      </c>
      <c r="D153" s="24">
        <f t="shared" si="12"/>
        <v>1.4000000000000001</v>
      </c>
      <c r="E153" s="24">
        <f t="shared" si="11"/>
        <v>100</v>
      </c>
      <c r="F153" s="36"/>
      <c r="N153" s="6"/>
      <c r="O153" s="3"/>
      <c r="P153" s="3"/>
      <c r="Q153" s="3"/>
      <c r="R153" s="4"/>
      <c r="S153" s="3"/>
      <c r="T153" s="7"/>
    </row>
    <row r="154" spans="1:20">
      <c r="A154" s="165" t="s">
        <v>168</v>
      </c>
      <c r="B154" s="19" t="s">
        <v>169</v>
      </c>
      <c r="C154" s="69">
        <v>22</v>
      </c>
      <c r="D154" s="20">
        <f t="shared" si="12"/>
        <v>2.2000000000000002</v>
      </c>
      <c r="E154" s="20">
        <f t="shared" si="11"/>
        <v>100</v>
      </c>
      <c r="F154" s="34"/>
      <c r="N154" s="48"/>
      <c r="O154" s="49"/>
      <c r="P154" s="49"/>
      <c r="Q154" s="49"/>
      <c r="R154" s="50"/>
      <c r="S154" s="49"/>
      <c r="T154" s="51"/>
    </row>
    <row r="155" spans="1:20">
      <c r="A155" s="166"/>
      <c r="B155" s="66" t="s">
        <v>170</v>
      </c>
      <c r="C155" s="23">
        <f>20+1323</f>
        <v>1343</v>
      </c>
      <c r="D155" s="22">
        <f t="shared" si="12"/>
        <v>134.30000000000001</v>
      </c>
      <c r="E155" s="22">
        <f t="shared" si="11"/>
        <v>134.30000000000001</v>
      </c>
      <c r="F155" s="35"/>
      <c r="N155" s="6"/>
      <c r="O155" s="3"/>
      <c r="P155" s="3"/>
      <c r="Q155" s="3"/>
      <c r="R155" s="4"/>
      <c r="S155" s="3"/>
      <c r="T155" s="7"/>
    </row>
    <row r="156" spans="1:20">
      <c r="A156" s="166"/>
      <c r="B156" s="66" t="s">
        <v>171</v>
      </c>
      <c r="C156" s="23">
        <v>17</v>
      </c>
      <c r="D156" s="22">
        <f t="shared" si="12"/>
        <v>1.7000000000000002</v>
      </c>
      <c r="E156" s="22">
        <f t="shared" si="11"/>
        <v>100</v>
      </c>
      <c r="F156" s="35"/>
      <c r="N156" s="6"/>
      <c r="O156" s="3"/>
      <c r="P156" s="3"/>
      <c r="Q156" s="3"/>
      <c r="R156" s="4"/>
      <c r="S156" s="3"/>
      <c r="T156" s="7"/>
    </row>
    <row r="157" spans="1:20">
      <c r="A157" s="166"/>
      <c r="B157" s="66" t="s">
        <v>172</v>
      </c>
      <c r="C157" s="23">
        <v>3</v>
      </c>
      <c r="D157" s="22">
        <f t="shared" si="12"/>
        <v>0.30000000000000004</v>
      </c>
      <c r="E157" s="22">
        <f t="shared" si="11"/>
        <v>100</v>
      </c>
      <c r="F157" s="35"/>
      <c r="N157" s="6"/>
      <c r="O157" s="3"/>
      <c r="P157" s="3"/>
      <c r="Q157" s="3"/>
      <c r="R157" s="4"/>
      <c r="S157" s="3"/>
      <c r="T157" s="7"/>
    </row>
    <row r="158" spans="1:20">
      <c r="A158" s="166"/>
      <c r="B158" s="66" t="s">
        <v>173</v>
      </c>
      <c r="C158" s="23">
        <v>367</v>
      </c>
      <c r="D158" s="22">
        <f t="shared" si="12"/>
        <v>36.700000000000003</v>
      </c>
      <c r="E158" s="22">
        <f t="shared" si="11"/>
        <v>100</v>
      </c>
      <c r="F158" s="84"/>
      <c r="N158" s="6"/>
      <c r="O158" s="3"/>
      <c r="P158" s="3"/>
      <c r="Q158" s="3"/>
      <c r="R158" s="4"/>
      <c r="S158" s="3"/>
      <c r="T158" s="7"/>
    </row>
    <row r="159" spans="1:20">
      <c r="A159" s="166"/>
      <c r="B159" s="66" t="s">
        <v>174</v>
      </c>
      <c r="C159" s="23">
        <v>113</v>
      </c>
      <c r="D159" s="22">
        <f t="shared" si="12"/>
        <v>11.3</v>
      </c>
      <c r="E159" s="22">
        <f t="shared" si="11"/>
        <v>100</v>
      </c>
      <c r="F159" s="35"/>
      <c r="N159" s="6"/>
      <c r="O159" s="3"/>
      <c r="P159" s="3"/>
      <c r="Q159" s="3"/>
      <c r="R159" s="4"/>
      <c r="S159" s="3"/>
      <c r="T159" s="7"/>
    </row>
    <row r="160" spans="1:20">
      <c r="A160" s="166"/>
      <c r="B160" s="66" t="s">
        <v>175</v>
      </c>
      <c r="C160" s="23">
        <v>35</v>
      </c>
      <c r="D160" s="22">
        <f t="shared" si="12"/>
        <v>3.5</v>
      </c>
      <c r="E160" s="22">
        <f t="shared" si="11"/>
        <v>100</v>
      </c>
      <c r="F160" s="35"/>
      <c r="N160" s="6"/>
      <c r="O160" s="3"/>
      <c r="P160" s="3"/>
      <c r="Q160" s="3"/>
      <c r="R160" s="4"/>
      <c r="S160" s="3"/>
      <c r="T160" s="7"/>
    </row>
    <row r="161" spans="1:20">
      <c r="A161" s="166"/>
      <c r="B161" s="66" t="s">
        <v>176</v>
      </c>
      <c r="C161" s="23">
        <v>78</v>
      </c>
      <c r="D161" s="22">
        <f t="shared" si="12"/>
        <v>7.8000000000000007</v>
      </c>
      <c r="E161" s="22">
        <f t="shared" si="11"/>
        <v>100</v>
      </c>
      <c r="F161" s="35"/>
      <c r="N161" s="6"/>
      <c r="O161" s="3"/>
      <c r="P161" s="3"/>
      <c r="Q161" s="3"/>
      <c r="R161" s="4"/>
      <c r="S161" s="3"/>
      <c r="T161" s="7"/>
    </row>
    <row r="162" spans="1:20">
      <c r="A162" s="166"/>
      <c r="B162" s="117" t="s">
        <v>177</v>
      </c>
      <c r="C162" s="127">
        <v>25</v>
      </c>
      <c r="D162" s="22">
        <f t="shared" si="12"/>
        <v>2.5</v>
      </c>
      <c r="E162" s="22">
        <f t="shared" si="11"/>
        <v>100</v>
      </c>
      <c r="F162" s="119"/>
      <c r="N162" s="6"/>
      <c r="O162" s="3"/>
      <c r="P162" s="3"/>
      <c r="Q162" s="3"/>
      <c r="R162" s="4"/>
      <c r="S162" s="3"/>
      <c r="T162" s="7"/>
    </row>
    <row r="163" spans="1:20">
      <c r="A163" s="166"/>
      <c r="B163" s="117" t="s">
        <v>178</v>
      </c>
      <c r="C163" s="127">
        <v>10</v>
      </c>
      <c r="D163" s="22">
        <f t="shared" si="12"/>
        <v>1</v>
      </c>
      <c r="E163" s="22">
        <f t="shared" si="11"/>
        <v>100</v>
      </c>
      <c r="F163" s="119"/>
      <c r="N163" s="6"/>
      <c r="O163" s="3"/>
      <c r="P163" s="3"/>
      <c r="Q163" s="3"/>
      <c r="R163" s="4"/>
      <c r="S163" s="3"/>
      <c r="T163" s="7"/>
    </row>
    <row r="164" spans="1:20">
      <c r="A164" s="166"/>
      <c r="B164" s="117" t="s">
        <v>179</v>
      </c>
      <c r="C164" s="127">
        <v>1</v>
      </c>
      <c r="D164" s="22">
        <f t="shared" si="12"/>
        <v>0.1</v>
      </c>
      <c r="E164" s="22">
        <f t="shared" si="11"/>
        <v>100</v>
      </c>
      <c r="F164" s="119"/>
      <c r="N164" s="6"/>
      <c r="O164" s="3"/>
      <c r="P164" s="3"/>
      <c r="Q164" s="3"/>
      <c r="R164" s="4"/>
      <c r="S164" s="3"/>
      <c r="T164" s="7"/>
    </row>
    <row r="165" spans="1:20">
      <c r="A165" s="166"/>
      <c r="B165" s="117" t="s">
        <v>180</v>
      </c>
      <c r="C165" s="127">
        <v>1</v>
      </c>
      <c r="D165" s="22">
        <f t="shared" si="12"/>
        <v>0.1</v>
      </c>
      <c r="E165" s="22">
        <f t="shared" si="11"/>
        <v>100</v>
      </c>
      <c r="F165" s="119"/>
      <c r="N165" s="6"/>
      <c r="O165" s="3"/>
      <c r="P165" s="3"/>
      <c r="Q165" s="3"/>
      <c r="R165" s="4"/>
      <c r="S165" s="3"/>
      <c r="T165" s="7"/>
    </row>
    <row r="166" spans="1:20" ht="15" thickBot="1">
      <c r="A166" s="167"/>
      <c r="B166" s="67" t="s">
        <v>181</v>
      </c>
      <c r="C166" s="25">
        <v>3</v>
      </c>
      <c r="D166" s="24">
        <f t="shared" si="12"/>
        <v>0.30000000000000004</v>
      </c>
      <c r="E166" s="24">
        <f t="shared" si="11"/>
        <v>100</v>
      </c>
      <c r="F166" s="36"/>
      <c r="N166" s="6"/>
      <c r="O166" s="3"/>
      <c r="P166" s="3"/>
      <c r="Q166" s="3"/>
      <c r="R166" s="4"/>
      <c r="S166" s="3"/>
      <c r="T166" s="7"/>
    </row>
    <row r="167" spans="1:20">
      <c r="A167" s="168" t="s">
        <v>182</v>
      </c>
      <c r="B167" s="19" t="s">
        <v>183</v>
      </c>
      <c r="C167" s="21">
        <v>12</v>
      </c>
      <c r="D167" s="20">
        <f t="shared" si="12"/>
        <v>1.2000000000000002</v>
      </c>
      <c r="E167" s="20">
        <f t="shared" si="11"/>
        <v>100</v>
      </c>
      <c r="F167" s="34"/>
      <c r="N167" s="6"/>
      <c r="O167" s="3"/>
      <c r="P167" s="3"/>
      <c r="Q167" s="3"/>
      <c r="R167" s="4"/>
      <c r="S167" s="3"/>
      <c r="T167" s="7"/>
    </row>
    <row r="168" spans="1:20">
      <c r="A168" s="166"/>
      <c r="B168" s="66" t="s">
        <v>184</v>
      </c>
      <c r="C168" s="23">
        <v>1</v>
      </c>
      <c r="D168" s="22">
        <f t="shared" si="12"/>
        <v>0.1</v>
      </c>
      <c r="E168" s="22">
        <f t="shared" si="11"/>
        <v>100</v>
      </c>
      <c r="F168" s="35"/>
      <c r="N168" s="6"/>
      <c r="O168" s="3"/>
      <c r="P168" s="3"/>
      <c r="Q168" s="3"/>
      <c r="R168" s="4"/>
      <c r="S168" s="3"/>
      <c r="T168" s="7"/>
    </row>
    <row r="169" spans="1:20">
      <c r="A169" s="166"/>
      <c r="B169" s="66" t="s">
        <v>185</v>
      </c>
      <c r="C169" s="23">
        <v>3</v>
      </c>
      <c r="D169" s="22">
        <f t="shared" si="12"/>
        <v>0.30000000000000004</v>
      </c>
      <c r="E169" s="22">
        <f t="shared" si="11"/>
        <v>100</v>
      </c>
      <c r="F169" s="35"/>
      <c r="N169" s="6"/>
      <c r="O169" s="3"/>
      <c r="P169" s="3"/>
      <c r="Q169" s="3"/>
      <c r="R169" s="4"/>
      <c r="S169" s="3"/>
      <c r="T169" s="7"/>
    </row>
    <row r="170" spans="1:20">
      <c r="A170" s="166"/>
      <c r="B170" s="66" t="s">
        <v>186</v>
      </c>
      <c r="C170" s="23">
        <v>3</v>
      </c>
      <c r="D170" s="22">
        <f t="shared" si="12"/>
        <v>0.30000000000000004</v>
      </c>
      <c r="E170" s="22">
        <f t="shared" si="11"/>
        <v>100</v>
      </c>
      <c r="F170" s="35"/>
      <c r="N170" s="6"/>
      <c r="O170" s="3"/>
      <c r="P170" s="3"/>
      <c r="Q170" s="3"/>
      <c r="R170" s="4"/>
      <c r="S170" s="3"/>
      <c r="T170" s="7"/>
    </row>
    <row r="171" spans="1:20">
      <c r="A171" s="166"/>
      <c r="B171" s="66" t="s">
        <v>187</v>
      </c>
      <c r="C171" s="23">
        <v>37</v>
      </c>
      <c r="D171" s="22">
        <f t="shared" si="12"/>
        <v>3.7</v>
      </c>
      <c r="E171" s="22">
        <f t="shared" ref="E171:E249" si="13">IF((C171*0.1)&lt;100,100,(C171*0.1))</f>
        <v>100</v>
      </c>
      <c r="F171" s="35"/>
      <c r="N171" s="6"/>
      <c r="O171" s="3"/>
      <c r="P171" s="3"/>
      <c r="Q171" s="3"/>
      <c r="R171" s="4"/>
      <c r="S171" s="3"/>
      <c r="T171" s="7"/>
    </row>
    <row r="172" spans="1:20">
      <c r="A172" s="169"/>
      <c r="B172" s="117" t="s">
        <v>188</v>
      </c>
      <c r="C172" s="127">
        <v>39</v>
      </c>
      <c r="D172" s="22">
        <f t="shared" si="12"/>
        <v>3.9000000000000004</v>
      </c>
      <c r="E172" s="22">
        <f t="shared" si="13"/>
        <v>100</v>
      </c>
      <c r="F172" s="119"/>
      <c r="N172" s="6"/>
      <c r="O172" s="3"/>
      <c r="P172" s="3"/>
      <c r="Q172" s="3"/>
      <c r="R172" s="4"/>
      <c r="S172" s="3"/>
      <c r="T172" s="7"/>
    </row>
    <row r="173" spans="1:20">
      <c r="A173" s="169"/>
      <c r="B173" s="117" t="s">
        <v>189</v>
      </c>
      <c r="C173" s="127">
        <v>8</v>
      </c>
      <c r="D173" s="22">
        <f t="shared" si="12"/>
        <v>0.8</v>
      </c>
      <c r="E173" s="22">
        <f t="shared" si="13"/>
        <v>100</v>
      </c>
      <c r="F173" s="119"/>
      <c r="N173" s="6"/>
      <c r="O173" s="3"/>
      <c r="P173" s="3"/>
      <c r="Q173" s="3"/>
      <c r="R173" s="4"/>
      <c r="S173" s="3"/>
      <c r="T173" s="7"/>
    </row>
    <row r="174" spans="1:20" ht="15" thickBot="1">
      <c r="A174" s="169"/>
      <c r="B174" s="117" t="s">
        <v>190</v>
      </c>
      <c r="C174" s="127">
        <v>79</v>
      </c>
      <c r="D174" s="118">
        <f t="shared" si="12"/>
        <v>7.9</v>
      </c>
      <c r="E174" s="118">
        <f t="shared" si="13"/>
        <v>100</v>
      </c>
      <c r="F174" s="119"/>
      <c r="N174" s="6"/>
      <c r="O174" s="3"/>
      <c r="P174" s="3"/>
      <c r="Q174" s="3"/>
      <c r="R174" s="4"/>
      <c r="S174" s="3"/>
      <c r="T174" s="7"/>
    </row>
    <row r="175" spans="1:20" ht="15" thickBot="1">
      <c r="A175" s="125" t="s">
        <v>191</v>
      </c>
      <c r="B175" s="30">
        <v>636</v>
      </c>
      <c r="C175" s="31">
        <v>1</v>
      </c>
      <c r="D175" s="26">
        <f t="shared" si="12"/>
        <v>0.1</v>
      </c>
      <c r="E175" s="26">
        <f t="shared" si="13"/>
        <v>100</v>
      </c>
      <c r="F175" s="124"/>
      <c r="N175" s="6"/>
      <c r="O175" s="3"/>
      <c r="P175" s="3"/>
      <c r="Q175" s="3"/>
      <c r="R175" s="4"/>
      <c r="S175" s="3"/>
      <c r="T175" s="7"/>
    </row>
    <row r="176" spans="1:20" ht="15" thickBot="1">
      <c r="A176" s="125" t="s">
        <v>192</v>
      </c>
      <c r="B176" s="30" t="s">
        <v>193</v>
      </c>
      <c r="C176" s="31">
        <v>1</v>
      </c>
      <c r="D176" s="26">
        <f t="shared" si="12"/>
        <v>0.1</v>
      </c>
      <c r="E176" s="26">
        <f t="shared" si="13"/>
        <v>100</v>
      </c>
      <c r="F176" s="124"/>
      <c r="N176" s="6"/>
      <c r="O176" s="3"/>
      <c r="P176" s="3"/>
      <c r="Q176" s="3"/>
      <c r="R176" s="4"/>
      <c r="S176" s="3"/>
      <c r="T176" s="7"/>
    </row>
    <row r="177" spans="1:20">
      <c r="A177" s="165" t="s">
        <v>194</v>
      </c>
      <c r="B177" s="55" t="s">
        <v>195</v>
      </c>
      <c r="C177" s="27">
        <v>1</v>
      </c>
      <c r="D177" s="28">
        <f t="shared" si="12"/>
        <v>0.1</v>
      </c>
      <c r="E177" s="28">
        <f t="shared" si="13"/>
        <v>100</v>
      </c>
      <c r="F177" s="37"/>
      <c r="N177" s="6"/>
      <c r="O177" s="3"/>
      <c r="P177" s="3"/>
      <c r="Q177" s="3"/>
      <c r="R177" s="4"/>
      <c r="S177" s="3"/>
      <c r="T177" s="7"/>
    </row>
    <row r="178" spans="1:20">
      <c r="A178" s="166"/>
      <c r="B178" s="66" t="s">
        <v>196</v>
      </c>
      <c r="C178" s="23">
        <v>1</v>
      </c>
      <c r="D178" s="22">
        <f t="shared" si="12"/>
        <v>0.1</v>
      </c>
      <c r="E178" s="22">
        <f t="shared" si="13"/>
        <v>100</v>
      </c>
      <c r="F178" s="35"/>
      <c r="N178" s="6"/>
      <c r="O178" s="3"/>
      <c r="P178" s="3"/>
      <c r="Q178" s="3"/>
      <c r="R178" s="4"/>
      <c r="S178" s="3"/>
      <c r="T178" s="7"/>
    </row>
    <row r="179" spans="1:20">
      <c r="A179" s="166"/>
      <c r="B179" s="66" t="s">
        <v>197</v>
      </c>
      <c r="C179" s="23">
        <v>131</v>
      </c>
      <c r="D179" s="22">
        <f t="shared" si="12"/>
        <v>13.100000000000001</v>
      </c>
      <c r="E179" s="22">
        <f t="shared" si="13"/>
        <v>100</v>
      </c>
      <c r="F179" s="35"/>
      <c r="N179" s="6"/>
      <c r="O179" s="3"/>
      <c r="P179" s="3"/>
      <c r="Q179" s="3"/>
      <c r="R179" s="4"/>
      <c r="S179" s="3"/>
      <c r="T179" s="7"/>
    </row>
    <row r="180" spans="1:20">
      <c r="A180" s="166"/>
      <c r="B180" s="66" t="s">
        <v>198</v>
      </c>
      <c r="C180" s="23">
        <v>1</v>
      </c>
      <c r="D180" s="22">
        <f t="shared" si="12"/>
        <v>0.1</v>
      </c>
      <c r="E180" s="22">
        <f t="shared" si="13"/>
        <v>100</v>
      </c>
      <c r="F180" s="35"/>
      <c r="N180" s="6"/>
      <c r="O180" s="5"/>
      <c r="P180" s="5"/>
      <c r="Q180" s="3"/>
      <c r="R180" s="4"/>
      <c r="S180" s="3"/>
      <c r="T180" s="7"/>
    </row>
    <row r="181" spans="1:20">
      <c r="A181" s="166"/>
      <c r="B181" s="66" t="s">
        <v>199</v>
      </c>
      <c r="C181" s="23">
        <v>45</v>
      </c>
      <c r="D181" s="22">
        <f t="shared" si="12"/>
        <v>4.5</v>
      </c>
      <c r="E181" s="22">
        <f t="shared" si="13"/>
        <v>100</v>
      </c>
      <c r="F181" s="35"/>
      <c r="N181" s="6"/>
      <c r="O181" s="5"/>
      <c r="P181" s="5"/>
      <c r="Q181" s="3"/>
      <c r="R181" s="4"/>
      <c r="S181" s="3"/>
      <c r="T181" s="7"/>
    </row>
    <row r="182" spans="1:20">
      <c r="A182" s="166"/>
      <c r="B182" s="66" t="s">
        <v>200</v>
      </c>
      <c r="C182" s="23">
        <v>4</v>
      </c>
      <c r="D182" s="22">
        <f t="shared" si="12"/>
        <v>0.4</v>
      </c>
      <c r="E182" s="22">
        <f t="shared" si="13"/>
        <v>100</v>
      </c>
      <c r="F182" s="35"/>
      <c r="N182" s="6"/>
      <c r="O182" s="5"/>
      <c r="P182" s="5"/>
      <c r="Q182" s="3"/>
      <c r="R182" s="4"/>
      <c r="S182" s="3"/>
      <c r="T182" s="7"/>
    </row>
    <row r="183" spans="1:20">
      <c r="A183" s="166"/>
      <c r="B183" s="66" t="s">
        <v>201</v>
      </c>
      <c r="C183" s="23">
        <v>36</v>
      </c>
      <c r="D183" s="22">
        <f t="shared" si="12"/>
        <v>3.6</v>
      </c>
      <c r="E183" s="22">
        <f t="shared" si="13"/>
        <v>100</v>
      </c>
      <c r="F183" s="35"/>
      <c r="N183" s="6"/>
      <c r="O183" s="5"/>
      <c r="P183" s="5"/>
      <c r="Q183" s="3"/>
      <c r="R183" s="4"/>
      <c r="S183" s="3"/>
      <c r="T183" s="7"/>
    </row>
    <row r="184" spans="1:20">
      <c r="A184" s="166"/>
      <c r="B184" s="66" t="s">
        <v>202</v>
      </c>
      <c r="C184" s="23">
        <v>83</v>
      </c>
      <c r="D184" s="22">
        <f t="shared" si="12"/>
        <v>8.3000000000000007</v>
      </c>
      <c r="E184" s="22">
        <f t="shared" si="13"/>
        <v>100</v>
      </c>
      <c r="F184" s="35"/>
      <c r="N184" s="6"/>
      <c r="O184" s="5"/>
      <c r="P184" s="5"/>
      <c r="Q184" s="3"/>
      <c r="R184" s="4"/>
      <c r="S184" s="3"/>
      <c r="T184" s="7"/>
    </row>
    <row r="185" spans="1:20">
      <c r="A185" s="166"/>
      <c r="B185" s="66" t="s">
        <v>203</v>
      </c>
      <c r="C185" s="23">
        <v>47</v>
      </c>
      <c r="D185" s="22">
        <f t="shared" si="12"/>
        <v>4.7</v>
      </c>
      <c r="E185" s="22">
        <f t="shared" si="13"/>
        <v>100</v>
      </c>
      <c r="F185" s="35"/>
      <c r="N185" s="6"/>
      <c r="O185" s="5"/>
      <c r="P185" s="5"/>
      <c r="Q185" s="3"/>
      <c r="R185" s="4"/>
      <c r="S185" s="3"/>
      <c r="T185" s="7"/>
    </row>
    <row r="186" spans="1:20" ht="15" thickBot="1">
      <c r="A186" s="167"/>
      <c r="B186" s="117" t="s">
        <v>204</v>
      </c>
      <c r="C186" s="127">
        <v>103</v>
      </c>
      <c r="D186" s="118">
        <f t="shared" si="12"/>
        <v>10.3</v>
      </c>
      <c r="E186" s="118">
        <f t="shared" si="13"/>
        <v>100</v>
      </c>
      <c r="F186" s="119"/>
      <c r="N186" s="6"/>
      <c r="O186" s="5"/>
      <c r="P186" s="5"/>
      <c r="Q186" s="3"/>
      <c r="R186" s="4"/>
      <c r="S186" s="3"/>
      <c r="T186" s="7"/>
    </row>
    <row r="187" spans="1:20">
      <c r="A187" s="181" t="s">
        <v>205</v>
      </c>
      <c r="B187" s="19" t="s">
        <v>206</v>
      </c>
      <c r="C187" s="21">
        <v>32</v>
      </c>
      <c r="D187" s="20">
        <f t="shared" si="12"/>
        <v>3.2</v>
      </c>
      <c r="E187" s="20">
        <f t="shared" si="13"/>
        <v>100</v>
      </c>
      <c r="F187" s="128"/>
      <c r="N187" s="6"/>
      <c r="O187" s="5"/>
      <c r="P187" s="5"/>
      <c r="Q187" s="3"/>
      <c r="R187" s="4"/>
      <c r="S187" s="3"/>
      <c r="T187" s="7"/>
    </row>
    <row r="188" spans="1:20">
      <c r="A188" s="168"/>
      <c r="B188" s="66" t="s">
        <v>207</v>
      </c>
      <c r="C188" s="23">
        <v>17</v>
      </c>
      <c r="D188" s="22">
        <f t="shared" si="12"/>
        <v>1.7000000000000002</v>
      </c>
      <c r="E188" s="22">
        <f t="shared" si="13"/>
        <v>100</v>
      </c>
      <c r="F188" s="129"/>
      <c r="N188" s="6"/>
      <c r="O188" s="5"/>
      <c r="P188" s="5"/>
      <c r="Q188" s="3"/>
      <c r="R188" s="4"/>
      <c r="S188" s="3"/>
      <c r="T188" s="7"/>
    </row>
    <row r="189" spans="1:20">
      <c r="A189" s="168"/>
      <c r="B189" s="66" t="s">
        <v>208</v>
      </c>
      <c r="C189" s="23">
        <v>1</v>
      </c>
      <c r="D189" s="22">
        <f t="shared" si="12"/>
        <v>0.1</v>
      </c>
      <c r="E189" s="22">
        <f t="shared" si="13"/>
        <v>100</v>
      </c>
      <c r="F189" s="129"/>
      <c r="N189" s="6"/>
      <c r="O189" s="5"/>
      <c r="P189" s="5"/>
      <c r="Q189" s="3"/>
      <c r="R189" s="4"/>
      <c r="S189" s="3"/>
      <c r="T189" s="7"/>
    </row>
    <row r="190" spans="1:20">
      <c r="A190" s="168"/>
      <c r="B190" s="66" t="s">
        <v>207</v>
      </c>
      <c r="C190" s="23">
        <v>38</v>
      </c>
      <c r="D190" s="22">
        <f t="shared" si="12"/>
        <v>3.8000000000000003</v>
      </c>
      <c r="E190" s="22">
        <f t="shared" si="13"/>
        <v>100</v>
      </c>
      <c r="F190" s="129"/>
      <c r="N190" s="6"/>
      <c r="O190" s="5"/>
      <c r="P190" s="5"/>
      <c r="Q190" s="3"/>
      <c r="R190" s="4"/>
      <c r="S190" s="3"/>
      <c r="T190" s="7"/>
    </row>
    <row r="191" spans="1:20" ht="15" thickBot="1">
      <c r="A191" s="167"/>
      <c r="B191" s="67" t="s">
        <v>208</v>
      </c>
      <c r="C191" s="25">
        <v>5</v>
      </c>
      <c r="D191" s="24">
        <f t="shared" si="12"/>
        <v>0.5</v>
      </c>
      <c r="E191" s="24">
        <f t="shared" si="13"/>
        <v>100</v>
      </c>
      <c r="F191" s="140"/>
      <c r="N191" s="6"/>
      <c r="O191" s="5"/>
      <c r="P191" s="5"/>
      <c r="Q191" s="3"/>
      <c r="R191" s="4"/>
      <c r="S191" s="3"/>
      <c r="T191" s="7"/>
    </row>
    <row r="192" spans="1:20" ht="15" thickBot="1">
      <c r="A192" s="125" t="s">
        <v>209</v>
      </c>
      <c r="B192" s="70" t="s">
        <v>210</v>
      </c>
      <c r="C192" s="123">
        <v>2</v>
      </c>
      <c r="D192" s="71">
        <f t="shared" si="12"/>
        <v>0.2</v>
      </c>
      <c r="E192" s="71">
        <f t="shared" si="13"/>
        <v>100</v>
      </c>
      <c r="F192" s="72"/>
      <c r="N192" s="6"/>
      <c r="O192" s="5"/>
      <c r="P192" s="5"/>
      <c r="Q192" s="3"/>
      <c r="R192" s="4"/>
      <c r="S192" s="3"/>
      <c r="T192" s="7"/>
    </row>
    <row r="193" spans="1:20" ht="15" thickBot="1">
      <c r="A193" s="125" t="s">
        <v>211</v>
      </c>
      <c r="B193" s="120" t="s">
        <v>212</v>
      </c>
      <c r="C193" s="120">
        <v>3</v>
      </c>
      <c r="D193" s="71">
        <f t="shared" si="12"/>
        <v>0.30000000000000004</v>
      </c>
      <c r="E193" s="71">
        <f t="shared" si="13"/>
        <v>100</v>
      </c>
      <c r="F193" s="122"/>
      <c r="N193" s="6"/>
      <c r="O193" s="5"/>
      <c r="P193" s="5"/>
      <c r="Q193" s="3"/>
      <c r="R193" s="4"/>
      <c r="S193" s="3"/>
      <c r="T193" s="7"/>
    </row>
    <row r="194" spans="1:20" ht="15.6" customHeight="1" thickBot="1">
      <c r="A194" s="159" t="s">
        <v>213</v>
      </c>
      <c r="B194" s="19" t="s">
        <v>214</v>
      </c>
      <c r="C194" s="19">
        <v>4</v>
      </c>
      <c r="D194" s="20">
        <f t="shared" si="12"/>
        <v>0.4</v>
      </c>
      <c r="E194" s="20">
        <f t="shared" si="13"/>
        <v>100</v>
      </c>
      <c r="F194" s="34"/>
      <c r="N194" s="6"/>
      <c r="O194" s="6"/>
      <c r="P194" s="6"/>
      <c r="Q194" s="6"/>
      <c r="R194" s="6"/>
      <c r="S194" s="6"/>
      <c r="T194" s="7"/>
    </row>
    <row r="195" spans="1:20">
      <c r="A195" s="165" t="s">
        <v>215</v>
      </c>
      <c r="B195" s="110" t="s">
        <v>216</v>
      </c>
      <c r="C195" s="73">
        <v>24</v>
      </c>
      <c r="D195" s="20">
        <f t="shared" si="12"/>
        <v>2.4000000000000004</v>
      </c>
      <c r="E195" s="20">
        <f t="shared" si="13"/>
        <v>100</v>
      </c>
      <c r="F195" s="34"/>
      <c r="N195" s="6"/>
      <c r="O195" s="6"/>
      <c r="P195" s="6"/>
      <c r="Q195" s="6"/>
      <c r="R195" s="6"/>
      <c r="S195" s="6"/>
      <c r="T195" s="7"/>
    </row>
    <row r="196" spans="1:20">
      <c r="A196" s="166"/>
      <c r="B196" s="114" t="s">
        <v>217</v>
      </c>
      <c r="C196" s="89">
        <v>1</v>
      </c>
      <c r="D196" s="22">
        <f t="shared" si="12"/>
        <v>0.1</v>
      </c>
      <c r="E196" s="22">
        <f t="shared" si="13"/>
        <v>100</v>
      </c>
      <c r="F196" s="37"/>
      <c r="N196" s="6"/>
      <c r="O196" s="6"/>
      <c r="P196" s="6"/>
      <c r="Q196" s="6"/>
      <c r="R196" s="6"/>
      <c r="S196" s="6"/>
      <c r="T196" s="7"/>
    </row>
    <row r="197" spans="1:20">
      <c r="A197" s="166"/>
      <c r="B197" s="114" t="s">
        <v>218</v>
      </c>
      <c r="C197" s="89">
        <v>14</v>
      </c>
      <c r="D197" s="22">
        <f t="shared" ref="D197:D203" si="14">C197*0.1</f>
        <v>1.4000000000000001</v>
      </c>
      <c r="E197" s="22">
        <f t="shared" ref="E197:E203" si="15">IF((C197*0.1)&lt;100,100,(C197*0.1))</f>
        <v>100</v>
      </c>
      <c r="F197" s="37"/>
      <c r="N197" s="6"/>
      <c r="O197" s="6"/>
      <c r="P197" s="6"/>
      <c r="Q197" s="6"/>
      <c r="R197" s="6"/>
      <c r="S197" s="6"/>
      <c r="T197" s="7"/>
    </row>
    <row r="198" spans="1:20">
      <c r="A198" s="166"/>
      <c r="B198" s="114" t="s">
        <v>219</v>
      </c>
      <c r="C198" s="89">
        <v>63</v>
      </c>
      <c r="D198" s="22">
        <f t="shared" si="14"/>
        <v>6.3000000000000007</v>
      </c>
      <c r="E198" s="22">
        <f t="shared" si="15"/>
        <v>100</v>
      </c>
      <c r="F198" s="37"/>
      <c r="N198" s="6"/>
      <c r="O198" s="6"/>
      <c r="P198" s="6"/>
      <c r="Q198" s="6"/>
      <c r="R198" s="6"/>
      <c r="S198" s="6"/>
      <c r="T198" s="7"/>
    </row>
    <row r="199" spans="1:20">
      <c r="A199" s="166"/>
      <c r="B199" s="111" t="s">
        <v>220</v>
      </c>
      <c r="C199" s="74">
        <v>129</v>
      </c>
      <c r="D199" s="22">
        <f t="shared" si="14"/>
        <v>12.9</v>
      </c>
      <c r="E199" s="22">
        <f t="shared" si="15"/>
        <v>100</v>
      </c>
      <c r="F199" s="35"/>
      <c r="N199" s="6"/>
      <c r="O199" s="6"/>
      <c r="P199" s="6"/>
      <c r="Q199" s="6"/>
      <c r="R199" s="6"/>
      <c r="S199" s="6"/>
      <c r="T199" s="7"/>
    </row>
    <row r="200" spans="1:20">
      <c r="A200" s="166"/>
      <c r="B200" s="111" t="s">
        <v>221</v>
      </c>
      <c r="C200" s="74">
        <v>1</v>
      </c>
      <c r="D200" s="22">
        <f t="shared" si="14"/>
        <v>0.1</v>
      </c>
      <c r="E200" s="22">
        <f t="shared" si="15"/>
        <v>100</v>
      </c>
      <c r="F200" s="35"/>
      <c r="N200" s="6"/>
      <c r="O200" s="6"/>
      <c r="P200" s="6"/>
      <c r="Q200" s="6"/>
      <c r="R200" s="6"/>
      <c r="S200" s="6"/>
      <c r="T200" s="7"/>
    </row>
    <row r="201" spans="1:20">
      <c r="A201" s="166"/>
      <c r="B201" s="111" t="s">
        <v>222</v>
      </c>
      <c r="C201" s="74">
        <v>1</v>
      </c>
      <c r="D201" s="22">
        <f t="shared" si="14"/>
        <v>0.1</v>
      </c>
      <c r="E201" s="22">
        <f t="shared" si="15"/>
        <v>100</v>
      </c>
      <c r="F201" s="35"/>
      <c r="N201" s="6"/>
      <c r="O201" s="6"/>
      <c r="P201" s="6"/>
      <c r="Q201" s="6"/>
      <c r="R201" s="6"/>
      <c r="S201" s="6"/>
      <c r="T201" s="7"/>
    </row>
    <row r="202" spans="1:20">
      <c r="A202" s="166"/>
      <c r="B202" s="111" t="s">
        <v>223</v>
      </c>
      <c r="C202" s="74">
        <v>5</v>
      </c>
      <c r="D202" s="22">
        <f t="shared" si="14"/>
        <v>0.5</v>
      </c>
      <c r="E202" s="22">
        <f t="shared" si="15"/>
        <v>100</v>
      </c>
      <c r="F202" s="35"/>
      <c r="N202" s="6"/>
      <c r="O202" s="6"/>
      <c r="P202" s="6"/>
      <c r="Q202" s="6"/>
      <c r="R202" s="6"/>
      <c r="S202" s="6"/>
      <c r="T202" s="7"/>
    </row>
    <row r="203" spans="1:20">
      <c r="A203" s="166"/>
      <c r="B203" s="111" t="s">
        <v>224</v>
      </c>
      <c r="C203" s="74">
        <v>16</v>
      </c>
      <c r="D203" s="22">
        <f t="shared" si="14"/>
        <v>1.6</v>
      </c>
      <c r="E203" s="22">
        <f t="shared" si="15"/>
        <v>100</v>
      </c>
      <c r="F203" s="35"/>
      <c r="N203" s="6"/>
      <c r="O203" s="6"/>
      <c r="P203" s="6"/>
      <c r="Q203" s="6"/>
      <c r="R203" s="6"/>
      <c r="S203" s="6"/>
      <c r="T203" s="7"/>
    </row>
    <row r="204" spans="1:20">
      <c r="A204" s="166"/>
      <c r="B204" s="111" t="s">
        <v>225</v>
      </c>
      <c r="C204" s="74">
        <v>6</v>
      </c>
      <c r="D204" s="22">
        <f t="shared" si="12"/>
        <v>0.60000000000000009</v>
      </c>
      <c r="E204" s="22">
        <f t="shared" si="13"/>
        <v>100</v>
      </c>
      <c r="F204" s="35"/>
      <c r="N204" s="6"/>
      <c r="O204" s="6"/>
      <c r="P204" s="6"/>
      <c r="Q204" s="6"/>
      <c r="R204" s="6"/>
      <c r="S204" s="6"/>
      <c r="T204" s="7"/>
    </row>
    <row r="205" spans="1:20" ht="15" thickBot="1">
      <c r="A205" s="167"/>
      <c r="B205" s="112" t="s">
        <v>226</v>
      </c>
      <c r="C205" s="75">
        <v>1</v>
      </c>
      <c r="D205" s="24">
        <f t="shared" si="12"/>
        <v>0.1</v>
      </c>
      <c r="E205" s="24">
        <f t="shared" si="13"/>
        <v>100</v>
      </c>
      <c r="F205" s="36"/>
      <c r="N205" s="6"/>
      <c r="O205" s="6"/>
      <c r="P205" s="6"/>
      <c r="Q205" s="6"/>
      <c r="R205" s="6"/>
      <c r="S205" s="6"/>
      <c r="T205" s="7"/>
    </row>
    <row r="206" spans="1:20" ht="15" thickBot="1">
      <c r="A206" s="125" t="s">
        <v>227</v>
      </c>
      <c r="B206" s="113" t="s">
        <v>228</v>
      </c>
      <c r="C206" s="87">
        <v>1</v>
      </c>
      <c r="D206" s="26">
        <f t="shared" si="12"/>
        <v>0.1</v>
      </c>
      <c r="E206" s="26">
        <f t="shared" si="13"/>
        <v>100</v>
      </c>
      <c r="F206" s="124"/>
      <c r="N206" s="6"/>
      <c r="O206" s="6"/>
      <c r="P206" s="6"/>
      <c r="Q206" s="6"/>
      <c r="R206" s="6"/>
      <c r="S206" s="6"/>
      <c r="T206" s="7"/>
    </row>
    <row r="207" spans="1:20" ht="15" thickBot="1">
      <c r="A207" s="160" t="s">
        <v>229</v>
      </c>
      <c r="B207" s="141" t="s">
        <v>230</v>
      </c>
      <c r="C207" s="142">
        <v>1</v>
      </c>
      <c r="D207" s="121">
        <f t="shared" ref="D207:E281" si="16">C207*0.1</f>
        <v>0.1</v>
      </c>
      <c r="E207" s="121">
        <f t="shared" si="13"/>
        <v>100</v>
      </c>
      <c r="F207" s="144"/>
      <c r="N207" s="6"/>
      <c r="O207" s="6"/>
      <c r="P207" s="6"/>
      <c r="Q207" s="6"/>
      <c r="R207" s="6"/>
      <c r="S207" s="6"/>
      <c r="T207" s="7"/>
    </row>
    <row r="208" spans="1:20">
      <c r="A208" s="163" t="s">
        <v>231</v>
      </c>
      <c r="B208" s="110" t="s">
        <v>232</v>
      </c>
      <c r="C208" s="73">
        <v>5</v>
      </c>
      <c r="D208" s="20">
        <f t="shared" si="16"/>
        <v>0.5</v>
      </c>
      <c r="E208" s="20">
        <f t="shared" si="13"/>
        <v>100</v>
      </c>
      <c r="F208" s="128"/>
      <c r="N208" s="6"/>
      <c r="O208" s="6"/>
      <c r="P208" s="6"/>
      <c r="Q208" s="6"/>
      <c r="R208" s="6"/>
      <c r="S208" s="6"/>
      <c r="T208" s="7"/>
    </row>
    <row r="209" spans="1:20">
      <c r="A209" s="172"/>
      <c r="B209" s="111" t="s">
        <v>233</v>
      </c>
      <c r="C209" s="74">
        <v>1</v>
      </c>
      <c r="D209" s="22">
        <f t="shared" si="16"/>
        <v>0.1</v>
      </c>
      <c r="E209" s="22">
        <f t="shared" si="13"/>
        <v>100</v>
      </c>
      <c r="F209" s="129"/>
      <c r="N209" s="6"/>
      <c r="O209" s="6"/>
      <c r="P209" s="6"/>
      <c r="Q209" s="6"/>
      <c r="R209" s="6"/>
      <c r="S209" s="6"/>
      <c r="T209" s="7"/>
    </row>
    <row r="210" spans="1:20" ht="15" thickBot="1">
      <c r="A210" s="164"/>
      <c r="B210" s="112" t="s">
        <v>234</v>
      </c>
      <c r="C210" s="75">
        <v>1</v>
      </c>
      <c r="D210" s="24">
        <f t="shared" si="16"/>
        <v>0.1</v>
      </c>
      <c r="E210" s="24">
        <f t="shared" si="13"/>
        <v>100</v>
      </c>
      <c r="F210" s="140"/>
      <c r="N210" s="6"/>
      <c r="O210" s="6"/>
      <c r="P210" s="6"/>
      <c r="Q210" s="6"/>
      <c r="R210" s="6"/>
      <c r="S210" s="6"/>
      <c r="T210" s="7"/>
    </row>
    <row r="211" spans="1:20">
      <c r="A211" s="166" t="s">
        <v>235</v>
      </c>
      <c r="B211" s="111">
        <v>169</v>
      </c>
      <c r="C211" s="74">
        <v>1</v>
      </c>
      <c r="D211" s="22">
        <f t="shared" si="16"/>
        <v>0.1</v>
      </c>
      <c r="E211" s="22">
        <f t="shared" si="13"/>
        <v>100</v>
      </c>
      <c r="F211" s="35"/>
      <c r="N211" s="6"/>
      <c r="O211" s="6"/>
      <c r="P211" s="6"/>
      <c r="Q211" s="6"/>
      <c r="R211" s="6"/>
      <c r="S211" s="6"/>
      <c r="T211" s="7"/>
    </row>
    <row r="212" spans="1:20">
      <c r="A212" s="166"/>
      <c r="B212" s="111" t="s">
        <v>236</v>
      </c>
      <c r="C212" s="74">
        <v>3</v>
      </c>
      <c r="D212" s="22">
        <f t="shared" si="16"/>
        <v>0.30000000000000004</v>
      </c>
      <c r="E212" s="22">
        <f t="shared" si="13"/>
        <v>100</v>
      </c>
      <c r="F212" s="35"/>
      <c r="N212" s="6"/>
      <c r="O212" s="6"/>
      <c r="P212" s="6"/>
      <c r="Q212" s="6"/>
      <c r="R212" s="6"/>
      <c r="S212" s="6"/>
      <c r="T212" s="7"/>
    </row>
    <row r="213" spans="1:20">
      <c r="A213" s="166"/>
      <c r="B213" s="111" t="s">
        <v>237</v>
      </c>
      <c r="C213" s="74">
        <v>165</v>
      </c>
      <c r="D213" s="22">
        <f t="shared" si="16"/>
        <v>16.5</v>
      </c>
      <c r="E213" s="22">
        <f t="shared" si="13"/>
        <v>100</v>
      </c>
      <c r="F213" s="35"/>
      <c r="N213" s="6"/>
      <c r="O213" s="6"/>
      <c r="P213" s="6"/>
      <c r="Q213" s="6"/>
      <c r="R213" s="6"/>
      <c r="S213" s="6"/>
      <c r="T213" s="7"/>
    </row>
    <row r="214" spans="1:20">
      <c r="A214" s="166"/>
      <c r="B214" s="111" t="s">
        <v>238</v>
      </c>
      <c r="C214" s="74">
        <v>2</v>
      </c>
      <c r="D214" s="22">
        <f t="shared" si="16"/>
        <v>0.2</v>
      </c>
      <c r="E214" s="22">
        <f t="shared" si="13"/>
        <v>100</v>
      </c>
      <c r="F214" s="35"/>
      <c r="N214" s="6"/>
      <c r="O214" s="6"/>
      <c r="P214" s="6"/>
      <c r="Q214" s="6"/>
      <c r="R214" s="6"/>
      <c r="S214" s="6"/>
      <c r="T214" s="7"/>
    </row>
    <row r="215" spans="1:20">
      <c r="A215" s="166"/>
      <c r="B215" s="111" t="s">
        <v>239</v>
      </c>
      <c r="C215" s="74">
        <v>1</v>
      </c>
      <c r="D215" s="22">
        <f t="shared" si="16"/>
        <v>0.1</v>
      </c>
      <c r="E215" s="22">
        <f t="shared" si="13"/>
        <v>100</v>
      </c>
      <c r="F215" s="35"/>
      <c r="N215" s="6"/>
      <c r="O215" s="6"/>
      <c r="P215" s="6"/>
      <c r="Q215" s="6"/>
      <c r="R215" s="6"/>
      <c r="S215" s="6"/>
      <c r="T215" s="7"/>
    </row>
    <row r="216" spans="1:20">
      <c r="A216" s="166"/>
      <c r="B216" s="111" t="s">
        <v>240</v>
      </c>
      <c r="C216" s="74">
        <v>171</v>
      </c>
      <c r="D216" s="22">
        <f t="shared" si="16"/>
        <v>17.100000000000001</v>
      </c>
      <c r="E216" s="22">
        <f t="shared" si="13"/>
        <v>100</v>
      </c>
      <c r="F216" s="35"/>
      <c r="N216" s="6"/>
      <c r="O216" s="6"/>
      <c r="P216" s="6"/>
      <c r="Q216" s="6"/>
      <c r="R216" s="6"/>
      <c r="S216" s="6"/>
      <c r="T216" s="7"/>
    </row>
    <row r="217" spans="1:20">
      <c r="A217" s="166"/>
      <c r="B217" s="111" t="s">
        <v>241</v>
      </c>
      <c r="C217" s="74">
        <v>14</v>
      </c>
      <c r="D217" s="22">
        <f t="shared" si="16"/>
        <v>1.4000000000000001</v>
      </c>
      <c r="E217" s="22">
        <f t="shared" si="13"/>
        <v>100</v>
      </c>
      <c r="F217" s="35"/>
      <c r="N217" s="6"/>
      <c r="O217" s="6"/>
      <c r="P217" s="6"/>
      <c r="Q217" s="6"/>
      <c r="R217" s="6"/>
      <c r="S217" s="6"/>
      <c r="T217" s="7"/>
    </row>
    <row r="218" spans="1:20">
      <c r="A218" s="166"/>
      <c r="B218" s="111" t="s">
        <v>242</v>
      </c>
      <c r="C218" s="74">
        <v>12</v>
      </c>
      <c r="D218" s="22">
        <f t="shared" si="16"/>
        <v>1.2000000000000002</v>
      </c>
      <c r="E218" s="22">
        <f t="shared" si="13"/>
        <v>100</v>
      </c>
      <c r="F218" s="35"/>
      <c r="N218" s="6"/>
      <c r="O218" s="6"/>
      <c r="P218" s="6"/>
      <c r="Q218" s="6"/>
      <c r="R218" s="6"/>
      <c r="S218" s="6"/>
      <c r="T218" s="7"/>
    </row>
    <row r="219" spans="1:20">
      <c r="A219" s="166"/>
      <c r="B219" s="111" t="s">
        <v>243</v>
      </c>
      <c r="C219" s="74">
        <v>29</v>
      </c>
      <c r="D219" s="22">
        <f t="shared" si="16"/>
        <v>2.9000000000000004</v>
      </c>
      <c r="E219" s="22">
        <f t="shared" si="13"/>
        <v>100</v>
      </c>
      <c r="F219" s="35"/>
      <c r="N219" s="6"/>
      <c r="O219" s="6"/>
      <c r="P219" s="6"/>
      <c r="Q219" s="6"/>
      <c r="R219" s="6"/>
      <c r="S219" s="6"/>
      <c r="T219" s="7"/>
    </row>
    <row r="220" spans="1:20">
      <c r="A220" s="166"/>
      <c r="B220" s="111" t="s">
        <v>244</v>
      </c>
      <c r="C220" s="74">
        <v>57</v>
      </c>
      <c r="D220" s="22">
        <f t="shared" si="16"/>
        <v>5.7</v>
      </c>
      <c r="E220" s="22">
        <f t="shared" si="13"/>
        <v>100</v>
      </c>
      <c r="F220" s="35"/>
      <c r="N220" s="6"/>
      <c r="O220" s="6"/>
      <c r="P220" s="6"/>
      <c r="Q220" s="6"/>
      <c r="R220" s="6"/>
      <c r="S220" s="6"/>
      <c r="T220" s="7"/>
    </row>
    <row r="221" spans="1:20">
      <c r="A221" s="166"/>
      <c r="B221" s="111" t="s">
        <v>245</v>
      </c>
      <c r="C221" s="74">
        <v>1</v>
      </c>
      <c r="D221" s="22">
        <f t="shared" si="16"/>
        <v>0.1</v>
      </c>
      <c r="E221" s="22">
        <f t="shared" si="13"/>
        <v>100</v>
      </c>
      <c r="F221" s="35"/>
      <c r="N221" s="6"/>
      <c r="O221" s="6"/>
      <c r="P221" s="6"/>
      <c r="Q221" s="6"/>
      <c r="R221" s="6"/>
      <c r="S221" s="6"/>
      <c r="T221" s="7"/>
    </row>
    <row r="222" spans="1:20">
      <c r="A222" s="166"/>
      <c r="B222" s="66" t="s">
        <v>246</v>
      </c>
      <c r="C222" s="23">
        <v>2</v>
      </c>
      <c r="D222" s="22">
        <f t="shared" si="16"/>
        <v>0.2</v>
      </c>
      <c r="E222" s="22">
        <f t="shared" si="13"/>
        <v>100</v>
      </c>
      <c r="F222" s="35"/>
      <c r="N222" s="6"/>
      <c r="O222" s="6"/>
      <c r="P222" s="6"/>
      <c r="Q222" s="6"/>
      <c r="R222" s="6"/>
      <c r="S222" s="6"/>
      <c r="T222" s="7"/>
    </row>
    <row r="223" spans="1:20" ht="15.6" customHeight="1">
      <c r="A223" s="166"/>
      <c r="B223" s="66" t="s">
        <v>247</v>
      </c>
      <c r="C223" s="23">
        <v>1</v>
      </c>
      <c r="D223" s="22">
        <f t="shared" si="16"/>
        <v>0.1</v>
      </c>
      <c r="E223" s="22">
        <f t="shared" si="13"/>
        <v>100</v>
      </c>
      <c r="F223" s="35"/>
      <c r="N223" s="6"/>
      <c r="O223" s="6"/>
      <c r="P223" s="6"/>
      <c r="Q223" s="6"/>
      <c r="R223" s="6"/>
      <c r="S223" s="6"/>
      <c r="T223" s="7"/>
    </row>
    <row r="224" spans="1:20">
      <c r="A224" s="166"/>
      <c r="B224" s="66" t="s">
        <v>248</v>
      </c>
      <c r="C224" s="23">
        <v>41</v>
      </c>
      <c r="D224" s="22">
        <f t="shared" si="16"/>
        <v>4.1000000000000005</v>
      </c>
      <c r="E224" s="22">
        <f t="shared" si="13"/>
        <v>100</v>
      </c>
      <c r="F224" s="35"/>
      <c r="N224" s="6"/>
      <c r="O224" s="6"/>
      <c r="P224" s="6"/>
      <c r="Q224" s="6"/>
      <c r="R224" s="6"/>
      <c r="S224" s="6"/>
      <c r="T224" s="7"/>
    </row>
    <row r="225" spans="1:20">
      <c r="A225" s="166"/>
      <c r="B225" s="66" t="s">
        <v>249</v>
      </c>
      <c r="C225" s="23">
        <v>36</v>
      </c>
      <c r="D225" s="22">
        <f t="shared" si="16"/>
        <v>3.6</v>
      </c>
      <c r="E225" s="22">
        <f t="shared" si="13"/>
        <v>100</v>
      </c>
      <c r="F225" s="35"/>
      <c r="N225" s="6"/>
      <c r="O225" s="6"/>
      <c r="P225" s="6"/>
      <c r="Q225" s="6"/>
      <c r="R225" s="6"/>
      <c r="S225" s="6"/>
      <c r="T225" s="7"/>
    </row>
    <row r="226" spans="1:20">
      <c r="A226" s="166"/>
      <c r="B226" s="66" t="s">
        <v>250</v>
      </c>
      <c r="C226" s="23">
        <v>6</v>
      </c>
      <c r="D226" s="22">
        <f t="shared" si="16"/>
        <v>0.60000000000000009</v>
      </c>
      <c r="E226" s="22">
        <f t="shared" si="13"/>
        <v>100</v>
      </c>
      <c r="F226" s="35"/>
      <c r="N226" s="6"/>
      <c r="O226" s="6"/>
      <c r="P226" s="6"/>
      <c r="Q226" s="6"/>
      <c r="R226" s="6"/>
      <c r="S226" s="6"/>
      <c r="T226" s="7"/>
    </row>
    <row r="227" spans="1:20">
      <c r="A227" s="166"/>
      <c r="B227" s="66" t="s">
        <v>251</v>
      </c>
      <c r="C227" s="23">
        <v>19</v>
      </c>
      <c r="D227" s="22">
        <f t="shared" si="16"/>
        <v>1.9000000000000001</v>
      </c>
      <c r="E227" s="22">
        <f t="shared" si="13"/>
        <v>100</v>
      </c>
      <c r="F227" s="35"/>
    </row>
    <row r="228" spans="1:20">
      <c r="A228" s="166"/>
      <c r="B228" s="66" t="s">
        <v>252</v>
      </c>
      <c r="C228" s="23">
        <v>3</v>
      </c>
      <c r="D228" s="22">
        <f t="shared" si="16"/>
        <v>0.30000000000000004</v>
      </c>
      <c r="E228" s="22">
        <f t="shared" si="13"/>
        <v>100</v>
      </c>
      <c r="F228" s="35"/>
    </row>
    <row r="229" spans="1:20">
      <c r="A229" s="166"/>
      <c r="B229" s="66" t="s">
        <v>253</v>
      </c>
      <c r="C229" s="23">
        <v>6</v>
      </c>
      <c r="D229" s="22">
        <f t="shared" si="16"/>
        <v>0.60000000000000009</v>
      </c>
      <c r="E229" s="22">
        <f t="shared" si="13"/>
        <v>100</v>
      </c>
      <c r="F229" s="35"/>
    </row>
    <row r="230" spans="1:20">
      <c r="A230" s="166"/>
      <c r="B230" s="66" t="s">
        <v>254</v>
      </c>
      <c r="C230" s="23">
        <v>127</v>
      </c>
      <c r="D230" s="22">
        <f t="shared" si="16"/>
        <v>12.700000000000001</v>
      </c>
      <c r="E230" s="22">
        <f t="shared" si="13"/>
        <v>100</v>
      </c>
      <c r="F230" s="35"/>
    </row>
    <row r="231" spans="1:20">
      <c r="A231" s="166"/>
      <c r="B231" s="66" t="s">
        <v>255</v>
      </c>
      <c r="C231" s="23">
        <v>16</v>
      </c>
      <c r="D231" s="22">
        <f t="shared" si="16"/>
        <v>1.6</v>
      </c>
      <c r="E231" s="22">
        <f t="shared" si="13"/>
        <v>100</v>
      </c>
      <c r="F231" s="35"/>
    </row>
    <row r="232" spans="1:20">
      <c r="A232" s="166"/>
      <c r="B232" s="66" t="s">
        <v>256</v>
      </c>
      <c r="C232" s="23">
        <v>135</v>
      </c>
      <c r="D232" s="22">
        <f t="shared" si="16"/>
        <v>13.5</v>
      </c>
      <c r="E232" s="22">
        <f t="shared" si="13"/>
        <v>100</v>
      </c>
      <c r="F232" s="35"/>
    </row>
    <row r="233" spans="1:20">
      <c r="A233" s="166"/>
      <c r="B233" s="66">
        <v>204</v>
      </c>
      <c r="C233" s="23">
        <v>1</v>
      </c>
      <c r="D233" s="22">
        <f t="shared" si="16"/>
        <v>0.1</v>
      </c>
      <c r="E233" s="22">
        <f t="shared" si="13"/>
        <v>100</v>
      </c>
      <c r="F233" s="35"/>
    </row>
    <row r="234" spans="1:20">
      <c r="A234" s="166"/>
      <c r="B234" s="66" t="s">
        <v>257</v>
      </c>
      <c r="C234" s="23">
        <v>11</v>
      </c>
      <c r="D234" s="22">
        <f t="shared" si="16"/>
        <v>1.1000000000000001</v>
      </c>
      <c r="E234" s="22">
        <f t="shared" si="13"/>
        <v>100</v>
      </c>
      <c r="F234" s="35"/>
    </row>
    <row r="235" spans="1:20">
      <c r="A235" s="166"/>
      <c r="B235" s="66" t="s">
        <v>258</v>
      </c>
      <c r="C235" s="23">
        <v>1</v>
      </c>
      <c r="D235" s="22">
        <f t="shared" si="16"/>
        <v>0.1</v>
      </c>
      <c r="E235" s="22">
        <f t="shared" si="13"/>
        <v>100</v>
      </c>
      <c r="F235" s="35"/>
    </row>
    <row r="236" spans="1:20" ht="15" thickBot="1">
      <c r="A236" s="169"/>
      <c r="B236" s="117" t="s">
        <v>259</v>
      </c>
      <c r="C236" s="127">
        <v>1</v>
      </c>
      <c r="D236" s="118">
        <f t="shared" si="16"/>
        <v>0.1</v>
      </c>
      <c r="E236" s="118">
        <f t="shared" si="13"/>
        <v>100</v>
      </c>
      <c r="F236" s="119"/>
    </row>
    <row r="237" spans="1:20" ht="15" thickBot="1">
      <c r="A237" s="125" t="s">
        <v>260</v>
      </c>
      <c r="B237" s="30" t="s">
        <v>261</v>
      </c>
      <c r="C237" s="29">
        <v>1</v>
      </c>
      <c r="D237" s="26">
        <f t="shared" si="16"/>
        <v>0.1</v>
      </c>
      <c r="E237" s="26">
        <f t="shared" si="16"/>
        <v>1.0000000000000002E-2</v>
      </c>
      <c r="F237" s="124"/>
    </row>
    <row r="238" spans="1:20">
      <c r="A238" s="165" t="s">
        <v>262</v>
      </c>
      <c r="B238" s="19" t="s">
        <v>263</v>
      </c>
      <c r="C238" s="69">
        <v>5</v>
      </c>
      <c r="D238" s="20">
        <f t="shared" si="16"/>
        <v>0.5</v>
      </c>
      <c r="E238" s="20">
        <f t="shared" si="13"/>
        <v>100</v>
      </c>
      <c r="F238" s="128"/>
    </row>
    <row r="239" spans="1:20">
      <c r="A239" s="166"/>
      <c r="B239" s="66" t="s">
        <v>264</v>
      </c>
      <c r="C239" s="32">
        <v>16</v>
      </c>
      <c r="D239" s="28">
        <f t="shared" si="16"/>
        <v>1.6</v>
      </c>
      <c r="E239" s="22">
        <f t="shared" si="13"/>
        <v>100</v>
      </c>
      <c r="F239" s="129"/>
    </row>
    <row r="240" spans="1:20">
      <c r="A240" s="166"/>
      <c r="B240" s="66" t="s">
        <v>265</v>
      </c>
      <c r="C240" s="32">
        <f>326+38</f>
        <v>364</v>
      </c>
      <c r="D240" s="28">
        <f t="shared" si="16"/>
        <v>36.4</v>
      </c>
      <c r="E240" s="22">
        <f t="shared" si="13"/>
        <v>100</v>
      </c>
      <c r="F240" s="129"/>
    </row>
    <row r="241" spans="1:6">
      <c r="A241" s="166"/>
      <c r="B241" s="66" t="s">
        <v>266</v>
      </c>
      <c r="C241" s="32">
        <v>1</v>
      </c>
      <c r="D241" s="28">
        <f t="shared" si="16"/>
        <v>0.1</v>
      </c>
      <c r="E241" s="22">
        <f t="shared" si="13"/>
        <v>100</v>
      </c>
      <c r="F241" s="129"/>
    </row>
    <row r="242" spans="1:6">
      <c r="A242" s="166"/>
      <c r="B242" s="66" t="s">
        <v>267</v>
      </c>
      <c r="C242" s="32">
        <v>9</v>
      </c>
      <c r="D242" s="28">
        <f t="shared" si="16"/>
        <v>0.9</v>
      </c>
      <c r="E242" s="22">
        <f t="shared" si="13"/>
        <v>100</v>
      </c>
      <c r="F242" s="129"/>
    </row>
    <row r="243" spans="1:6">
      <c r="A243" s="166"/>
      <c r="B243" s="66" t="s">
        <v>268</v>
      </c>
      <c r="C243" s="32">
        <v>74</v>
      </c>
      <c r="D243" s="28">
        <f t="shared" si="16"/>
        <v>7.4</v>
      </c>
      <c r="E243" s="22">
        <f t="shared" si="13"/>
        <v>100</v>
      </c>
      <c r="F243" s="129"/>
    </row>
    <row r="244" spans="1:6" ht="15" thickBot="1">
      <c r="A244" s="167"/>
      <c r="B244" s="67" t="s">
        <v>269</v>
      </c>
      <c r="C244" s="82">
        <v>2</v>
      </c>
      <c r="D244" s="71">
        <f t="shared" si="16"/>
        <v>0.2</v>
      </c>
      <c r="E244" s="24">
        <f t="shared" si="13"/>
        <v>100</v>
      </c>
      <c r="F244" s="140"/>
    </row>
    <row r="245" spans="1:6">
      <c r="A245" s="163" t="s">
        <v>270</v>
      </c>
      <c r="B245" s="55" t="s">
        <v>271</v>
      </c>
      <c r="C245" s="27">
        <v>10</v>
      </c>
      <c r="D245" s="28">
        <f t="shared" si="16"/>
        <v>1</v>
      </c>
      <c r="E245" s="28">
        <f t="shared" si="13"/>
        <v>100</v>
      </c>
      <c r="F245" s="37"/>
    </row>
    <row r="246" spans="1:6">
      <c r="A246" s="172"/>
      <c r="B246" s="66" t="s">
        <v>272</v>
      </c>
      <c r="C246" s="23">
        <v>6</v>
      </c>
      <c r="D246" s="22">
        <f t="shared" si="16"/>
        <v>0.60000000000000009</v>
      </c>
      <c r="E246" s="22">
        <f t="shared" si="13"/>
        <v>100</v>
      </c>
      <c r="F246" s="35"/>
    </row>
    <row r="247" spans="1:6">
      <c r="A247" s="172"/>
      <c r="B247" s="66" t="s">
        <v>273</v>
      </c>
      <c r="C247" s="23">
        <v>5</v>
      </c>
      <c r="D247" s="22">
        <f t="shared" si="16"/>
        <v>0.5</v>
      </c>
      <c r="E247" s="22">
        <f t="shared" si="13"/>
        <v>100</v>
      </c>
      <c r="F247" s="35"/>
    </row>
    <row r="248" spans="1:6" ht="15" thickBot="1">
      <c r="A248" s="172"/>
      <c r="B248" s="117" t="s">
        <v>274</v>
      </c>
      <c r="C248" s="127">
        <v>12</v>
      </c>
      <c r="D248" s="118">
        <f t="shared" si="16"/>
        <v>1.2000000000000002</v>
      </c>
      <c r="E248" s="118">
        <f t="shared" si="13"/>
        <v>100</v>
      </c>
      <c r="F248" s="119"/>
    </row>
    <row r="249" spans="1:6" ht="15" thickBot="1">
      <c r="A249" s="161" t="s">
        <v>275</v>
      </c>
      <c r="B249" s="88" t="s">
        <v>230</v>
      </c>
      <c r="C249" s="146">
        <v>1</v>
      </c>
      <c r="D249" s="68">
        <f t="shared" si="16"/>
        <v>0.1</v>
      </c>
      <c r="E249" s="68">
        <f t="shared" si="13"/>
        <v>100</v>
      </c>
      <c r="F249" s="145"/>
    </row>
    <row r="250" spans="1:6">
      <c r="A250" s="163" t="s">
        <v>276</v>
      </c>
      <c r="B250" s="19" t="s">
        <v>277</v>
      </c>
      <c r="C250" s="21">
        <v>1</v>
      </c>
      <c r="D250" s="20">
        <f t="shared" si="16"/>
        <v>0.1</v>
      </c>
      <c r="E250" s="20">
        <f t="shared" ref="E250:E324" si="17">IF((C250*0.1)&lt;100,100,(C250*0.1))</f>
        <v>100</v>
      </c>
      <c r="F250" s="128"/>
    </row>
    <row r="251" spans="1:6" ht="15" thickBot="1">
      <c r="A251" s="172"/>
      <c r="B251" s="117" t="s">
        <v>278</v>
      </c>
      <c r="C251" s="127">
        <v>1</v>
      </c>
      <c r="D251" s="118">
        <f t="shared" si="16"/>
        <v>0.1</v>
      </c>
      <c r="E251" s="118">
        <f t="shared" si="17"/>
        <v>100</v>
      </c>
      <c r="F251" s="147"/>
    </row>
    <row r="252" spans="1:6" ht="15" thickBot="1">
      <c r="A252" s="125" t="s">
        <v>279</v>
      </c>
      <c r="B252" s="30" t="s">
        <v>280</v>
      </c>
      <c r="C252" s="31">
        <v>1</v>
      </c>
      <c r="D252" s="26">
        <f t="shared" si="16"/>
        <v>0.1</v>
      </c>
      <c r="E252" s="26">
        <f t="shared" si="17"/>
        <v>100</v>
      </c>
      <c r="F252" s="124"/>
    </row>
    <row r="253" spans="1:6">
      <c r="A253" s="168" t="s">
        <v>281</v>
      </c>
      <c r="B253" s="55" t="s">
        <v>282</v>
      </c>
      <c r="C253" s="27">
        <v>1</v>
      </c>
      <c r="D253" s="28">
        <f t="shared" si="16"/>
        <v>0.1</v>
      </c>
      <c r="E253" s="28">
        <f t="shared" si="17"/>
        <v>100</v>
      </c>
      <c r="F253" s="37"/>
    </row>
    <row r="254" spans="1:6">
      <c r="A254" s="166"/>
      <c r="B254" s="66" t="s">
        <v>283</v>
      </c>
      <c r="C254" s="23">
        <v>48</v>
      </c>
      <c r="D254" s="22">
        <f t="shared" si="16"/>
        <v>4.8000000000000007</v>
      </c>
      <c r="E254" s="22">
        <f t="shared" si="17"/>
        <v>100</v>
      </c>
      <c r="F254" s="35"/>
    </row>
    <row r="255" spans="1:6">
      <c r="A255" s="166"/>
      <c r="B255" s="66" t="s">
        <v>284</v>
      </c>
      <c r="C255" s="23">
        <f>9+1085</f>
        <v>1094</v>
      </c>
      <c r="D255" s="22">
        <f t="shared" si="16"/>
        <v>109.4</v>
      </c>
      <c r="E255" s="22">
        <f t="shared" si="17"/>
        <v>109.4</v>
      </c>
      <c r="F255" s="35"/>
    </row>
    <row r="256" spans="1:6">
      <c r="A256" s="166"/>
      <c r="B256" s="66" t="s">
        <v>285</v>
      </c>
      <c r="C256" s="23">
        <v>2</v>
      </c>
      <c r="D256" s="22">
        <f t="shared" si="16"/>
        <v>0.2</v>
      </c>
      <c r="E256" s="22">
        <f t="shared" si="17"/>
        <v>100</v>
      </c>
      <c r="F256" s="35"/>
    </row>
    <row r="257" spans="1:6">
      <c r="A257" s="166"/>
      <c r="B257" s="66" t="s">
        <v>286</v>
      </c>
      <c r="C257" s="23">
        <v>335</v>
      </c>
      <c r="D257" s="22">
        <f t="shared" si="16"/>
        <v>33.5</v>
      </c>
      <c r="E257" s="22">
        <f t="shared" si="17"/>
        <v>100</v>
      </c>
      <c r="F257" s="35"/>
    </row>
    <row r="258" spans="1:6">
      <c r="A258" s="166"/>
      <c r="B258" s="66" t="s">
        <v>287</v>
      </c>
      <c r="C258" s="23">
        <v>1</v>
      </c>
      <c r="D258" s="22">
        <f t="shared" si="16"/>
        <v>0.1</v>
      </c>
      <c r="E258" s="22">
        <f t="shared" si="17"/>
        <v>100</v>
      </c>
      <c r="F258" s="35"/>
    </row>
    <row r="259" spans="1:6" ht="15" thickBot="1">
      <c r="A259" s="169"/>
      <c r="B259" s="66" t="s">
        <v>288</v>
      </c>
      <c r="C259" s="23">
        <v>181</v>
      </c>
      <c r="D259" s="22">
        <f t="shared" si="16"/>
        <v>18.100000000000001</v>
      </c>
      <c r="E259" s="22">
        <f t="shared" si="17"/>
        <v>100</v>
      </c>
      <c r="F259" s="35"/>
    </row>
    <row r="260" spans="1:6">
      <c r="A260" s="165" t="s">
        <v>289</v>
      </c>
      <c r="B260" s="19" t="s">
        <v>290</v>
      </c>
      <c r="C260" s="21">
        <v>16</v>
      </c>
      <c r="D260" s="20">
        <f t="shared" si="16"/>
        <v>1.6</v>
      </c>
      <c r="E260" s="20">
        <f t="shared" si="17"/>
        <v>100</v>
      </c>
      <c r="F260" s="34"/>
    </row>
    <row r="261" spans="1:6">
      <c r="A261" s="166"/>
      <c r="B261" s="66" t="s">
        <v>8</v>
      </c>
      <c r="C261" s="23">
        <v>56</v>
      </c>
      <c r="D261" s="22">
        <f t="shared" si="16"/>
        <v>5.6000000000000005</v>
      </c>
      <c r="E261" s="22">
        <f t="shared" si="17"/>
        <v>100</v>
      </c>
      <c r="F261" s="35"/>
    </row>
    <row r="262" spans="1:6">
      <c r="A262" s="166"/>
      <c r="B262" s="66" t="s">
        <v>7</v>
      </c>
      <c r="C262" s="23">
        <v>19</v>
      </c>
      <c r="D262" s="22">
        <f t="shared" si="16"/>
        <v>1.9000000000000001</v>
      </c>
      <c r="E262" s="22">
        <f t="shared" si="17"/>
        <v>100</v>
      </c>
      <c r="F262" s="35"/>
    </row>
    <row r="263" spans="1:6">
      <c r="A263" s="166"/>
      <c r="B263" s="66" t="s">
        <v>291</v>
      </c>
      <c r="C263" s="23">
        <v>1</v>
      </c>
      <c r="D263" s="22">
        <f t="shared" si="16"/>
        <v>0.1</v>
      </c>
      <c r="E263" s="22">
        <f t="shared" si="17"/>
        <v>100</v>
      </c>
      <c r="F263" s="35"/>
    </row>
    <row r="264" spans="1:6">
      <c r="A264" s="166"/>
      <c r="B264" s="66" t="s">
        <v>292</v>
      </c>
      <c r="C264" s="66">
        <v>11</v>
      </c>
      <c r="D264" s="22">
        <f t="shared" si="16"/>
        <v>1.1000000000000001</v>
      </c>
      <c r="E264" s="22">
        <f t="shared" si="17"/>
        <v>100</v>
      </c>
      <c r="F264" s="35"/>
    </row>
    <row r="265" spans="1:6">
      <c r="A265" s="166"/>
      <c r="B265" s="66" t="s">
        <v>293</v>
      </c>
      <c r="C265" s="23">
        <v>1</v>
      </c>
      <c r="D265" s="22">
        <f t="shared" si="16"/>
        <v>0.1</v>
      </c>
      <c r="E265" s="22">
        <f t="shared" si="17"/>
        <v>100</v>
      </c>
      <c r="F265" s="35"/>
    </row>
    <row r="266" spans="1:6">
      <c r="A266" s="166"/>
      <c r="B266" s="66" t="s">
        <v>294</v>
      </c>
      <c r="C266" s="23">
        <v>1</v>
      </c>
      <c r="D266" s="22">
        <f t="shared" si="16"/>
        <v>0.1</v>
      </c>
      <c r="E266" s="22">
        <f t="shared" si="17"/>
        <v>100</v>
      </c>
      <c r="F266" s="35"/>
    </row>
    <row r="267" spans="1:6">
      <c r="A267" s="166"/>
      <c r="B267" s="66" t="s">
        <v>91</v>
      </c>
      <c r="C267" s="23">
        <v>7</v>
      </c>
      <c r="D267" s="22">
        <f t="shared" si="16"/>
        <v>0.70000000000000007</v>
      </c>
      <c r="E267" s="22">
        <f t="shared" si="17"/>
        <v>100</v>
      </c>
      <c r="F267" s="35"/>
    </row>
    <row r="268" spans="1:6">
      <c r="A268" s="166"/>
      <c r="B268" s="66" t="s">
        <v>295</v>
      </c>
      <c r="C268" s="23">
        <v>1</v>
      </c>
      <c r="D268" s="22">
        <f t="shared" si="16"/>
        <v>0.1</v>
      </c>
      <c r="E268" s="22">
        <f t="shared" si="17"/>
        <v>100</v>
      </c>
      <c r="F268" s="35"/>
    </row>
    <row r="269" spans="1:6">
      <c r="A269" s="166"/>
      <c r="B269" s="66" t="s">
        <v>296</v>
      </c>
      <c r="C269" s="23">
        <v>1</v>
      </c>
      <c r="D269" s="22">
        <f t="shared" si="16"/>
        <v>0.1</v>
      </c>
      <c r="E269" s="22">
        <f t="shared" si="17"/>
        <v>100</v>
      </c>
      <c r="F269" s="35"/>
    </row>
    <row r="270" spans="1:6" ht="15" thickBot="1">
      <c r="A270" s="167"/>
      <c r="B270" s="67" t="s">
        <v>93</v>
      </c>
      <c r="C270" s="25">
        <v>41</v>
      </c>
      <c r="D270" s="24">
        <f t="shared" si="16"/>
        <v>4.1000000000000005</v>
      </c>
      <c r="E270" s="24">
        <f t="shared" si="17"/>
        <v>100</v>
      </c>
      <c r="F270" s="36"/>
    </row>
    <row r="271" spans="1:6">
      <c r="A271" s="165" t="s">
        <v>297</v>
      </c>
      <c r="B271" s="19" t="s">
        <v>91</v>
      </c>
      <c r="C271" s="21">
        <v>6</v>
      </c>
      <c r="D271" s="20">
        <f t="shared" si="16"/>
        <v>0.60000000000000009</v>
      </c>
      <c r="E271" s="20">
        <f t="shared" si="17"/>
        <v>100</v>
      </c>
      <c r="F271" s="34"/>
    </row>
    <row r="272" spans="1:6">
      <c r="A272" s="166"/>
      <c r="B272" s="66" t="s">
        <v>292</v>
      </c>
      <c r="C272" s="23">
        <v>558</v>
      </c>
      <c r="D272" s="22">
        <f t="shared" si="16"/>
        <v>55.800000000000004</v>
      </c>
      <c r="E272" s="22">
        <f t="shared" si="17"/>
        <v>100</v>
      </c>
      <c r="F272" s="35"/>
    </row>
    <row r="273" spans="1:6">
      <c r="A273" s="166"/>
      <c r="B273" s="66" t="s">
        <v>298</v>
      </c>
      <c r="C273" s="23">
        <v>5</v>
      </c>
      <c r="D273" s="22">
        <f t="shared" si="16"/>
        <v>0.5</v>
      </c>
      <c r="E273" s="22">
        <f t="shared" si="17"/>
        <v>100</v>
      </c>
      <c r="F273" s="35"/>
    </row>
    <row r="274" spans="1:6">
      <c r="A274" s="166"/>
      <c r="B274" s="66" t="s">
        <v>93</v>
      </c>
      <c r="C274" s="23">
        <v>523</v>
      </c>
      <c r="D274" s="22">
        <f t="shared" si="16"/>
        <v>52.300000000000004</v>
      </c>
      <c r="E274" s="22">
        <f t="shared" si="17"/>
        <v>100</v>
      </c>
      <c r="F274" s="35"/>
    </row>
    <row r="275" spans="1:6">
      <c r="A275" s="166"/>
      <c r="B275" s="66" t="s">
        <v>290</v>
      </c>
      <c r="C275" s="23">
        <v>225</v>
      </c>
      <c r="D275" s="22">
        <f t="shared" si="16"/>
        <v>22.5</v>
      </c>
      <c r="E275" s="22">
        <f t="shared" si="17"/>
        <v>100</v>
      </c>
      <c r="F275" s="35"/>
    </row>
    <row r="276" spans="1:6">
      <c r="A276" s="166"/>
      <c r="B276" s="66" t="s">
        <v>8</v>
      </c>
      <c r="C276" s="23">
        <v>95</v>
      </c>
      <c r="D276" s="22">
        <f t="shared" si="16"/>
        <v>9.5</v>
      </c>
      <c r="E276" s="22">
        <f t="shared" si="17"/>
        <v>100</v>
      </c>
      <c r="F276" s="35"/>
    </row>
    <row r="277" spans="1:6" ht="15" thickBot="1">
      <c r="A277" s="167"/>
      <c r="B277" s="67" t="s">
        <v>299</v>
      </c>
      <c r="C277" s="25">
        <v>3</v>
      </c>
      <c r="D277" s="24">
        <f t="shared" si="16"/>
        <v>0.30000000000000004</v>
      </c>
      <c r="E277" s="24">
        <f t="shared" si="17"/>
        <v>100</v>
      </c>
      <c r="F277" s="36"/>
    </row>
    <row r="278" spans="1:6">
      <c r="A278" s="168" t="s">
        <v>300</v>
      </c>
      <c r="B278" s="19" t="s">
        <v>301</v>
      </c>
      <c r="C278" s="21">
        <v>4</v>
      </c>
      <c r="D278" s="20">
        <f t="shared" si="16"/>
        <v>0.4</v>
      </c>
      <c r="E278" s="20">
        <f t="shared" si="17"/>
        <v>100</v>
      </c>
      <c r="F278" s="34"/>
    </row>
    <row r="279" spans="1:6">
      <c r="A279" s="166"/>
      <c r="B279" s="66" t="s">
        <v>302</v>
      </c>
      <c r="C279" s="23">
        <v>89</v>
      </c>
      <c r="D279" s="22">
        <f t="shared" si="16"/>
        <v>8.9</v>
      </c>
      <c r="E279" s="22">
        <f t="shared" si="17"/>
        <v>100</v>
      </c>
      <c r="F279" s="35"/>
    </row>
    <row r="280" spans="1:6">
      <c r="A280" s="166"/>
      <c r="B280" s="66" t="s">
        <v>303</v>
      </c>
      <c r="C280" s="23">
        <v>2</v>
      </c>
      <c r="D280" s="22">
        <f t="shared" si="16"/>
        <v>0.2</v>
      </c>
      <c r="E280" s="22">
        <f t="shared" si="17"/>
        <v>100</v>
      </c>
      <c r="F280" s="35"/>
    </row>
    <row r="281" spans="1:6">
      <c r="A281" s="166"/>
      <c r="B281" s="66" t="s">
        <v>304</v>
      </c>
      <c r="C281" s="23">
        <v>1</v>
      </c>
      <c r="D281" s="22">
        <f t="shared" si="16"/>
        <v>0.1</v>
      </c>
      <c r="E281" s="22">
        <f t="shared" si="17"/>
        <v>100</v>
      </c>
      <c r="F281" s="35"/>
    </row>
    <row r="282" spans="1:6">
      <c r="A282" s="166"/>
      <c r="B282" s="66" t="s">
        <v>305</v>
      </c>
      <c r="C282" s="23">
        <v>3</v>
      </c>
      <c r="D282" s="22">
        <f t="shared" ref="D282:D356" si="18">C282*0.1</f>
        <v>0.30000000000000004</v>
      </c>
      <c r="E282" s="22">
        <f t="shared" si="17"/>
        <v>100</v>
      </c>
      <c r="F282" s="35"/>
    </row>
    <row r="283" spans="1:6">
      <c r="A283" s="166"/>
      <c r="B283" s="66" t="s">
        <v>306</v>
      </c>
      <c r="C283" s="23">
        <v>37</v>
      </c>
      <c r="D283" s="22">
        <f t="shared" si="18"/>
        <v>3.7</v>
      </c>
      <c r="E283" s="22">
        <f t="shared" si="17"/>
        <v>100</v>
      </c>
      <c r="F283" s="35"/>
    </row>
    <row r="284" spans="1:6">
      <c r="A284" s="166"/>
      <c r="B284" s="66" t="s">
        <v>307</v>
      </c>
      <c r="C284" s="23">
        <v>1</v>
      </c>
      <c r="D284" s="22">
        <f t="shared" si="18"/>
        <v>0.1</v>
      </c>
      <c r="E284" s="22">
        <f t="shared" si="17"/>
        <v>100</v>
      </c>
      <c r="F284" s="35"/>
    </row>
    <row r="285" spans="1:6">
      <c r="A285" s="166"/>
      <c r="B285" s="66">
        <v>992</v>
      </c>
      <c r="C285" s="23">
        <v>46</v>
      </c>
      <c r="D285" s="22">
        <f t="shared" si="18"/>
        <v>4.6000000000000005</v>
      </c>
      <c r="E285" s="22">
        <f t="shared" si="17"/>
        <v>100</v>
      </c>
      <c r="F285" s="35"/>
    </row>
    <row r="286" spans="1:6">
      <c r="A286" s="166"/>
      <c r="B286" s="66" t="s">
        <v>308</v>
      </c>
      <c r="C286" s="23">
        <v>16</v>
      </c>
      <c r="D286" s="22">
        <f t="shared" si="18"/>
        <v>1.6</v>
      </c>
      <c r="E286" s="22">
        <f t="shared" si="17"/>
        <v>100</v>
      </c>
      <c r="F286" s="35"/>
    </row>
    <row r="287" spans="1:6" ht="15" thickBot="1">
      <c r="A287" s="169"/>
      <c r="B287" s="117" t="s">
        <v>309</v>
      </c>
      <c r="C287" s="127">
        <v>166</v>
      </c>
      <c r="D287" s="118">
        <f t="shared" si="18"/>
        <v>16.600000000000001</v>
      </c>
      <c r="E287" s="118">
        <f t="shared" si="17"/>
        <v>100</v>
      </c>
      <c r="F287" s="119"/>
    </row>
    <row r="288" spans="1:6" ht="15" thickBot="1">
      <c r="A288" s="125" t="s">
        <v>310</v>
      </c>
      <c r="B288" s="30">
        <v>252</v>
      </c>
      <c r="C288" s="31">
        <v>1</v>
      </c>
      <c r="D288" s="26">
        <f t="shared" si="18"/>
        <v>0.1</v>
      </c>
      <c r="E288" s="26">
        <f t="shared" si="17"/>
        <v>100</v>
      </c>
      <c r="F288" s="124"/>
    </row>
    <row r="289" spans="1:6">
      <c r="A289" s="165" t="s">
        <v>311</v>
      </c>
      <c r="B289" s="55" t="s">
        <v>312</v>
      </c>
      <c r="C289" s="27">
        <v>338</v>
      </c>
      <c r="D289" s="28">
        <f t="shared" si="18"/>
        <v>33.800000000000004</v>
      </c>
      <c r="E289" s="28">
        <f t="shared" si="17"/>
        <v>100</v>
      </c>
      <c r="F289" s="37"/>
    </row>
    <row r="290" spans="1:6" s="44" customFormat="1">
      <c r="A290" s="166"/>
      <c r="B290" s="66" t="s">
        <v>313</v>
      </c>
      <c r="C290" s="66">
        <v>142</v>
      </c>
      <c r="D290" s="22">
        <f t="shared" si="18"/>
        <v>14.200000000000001</v>
      </c>
      <c r="E290" s="22">
        <f t="shared" si="17"/>
        <v>100</v>
      </c>
      <c r="F290" s="35"/>
    </row>
    <row r="291" spans="1:6" s="56" customFormat="1">
      <c r="A291" s="166"/>
      <c r="B291" s="66" t="s">
        <v>314</v>
      </c>
      <c r="C291" s="66">
        <v>1</v>
      </c>
      <c r="D291" s="22">
        <f t="shared" si="18"/>
        <v>0.1</v>
      </c>
      <c r="E291" s="22">
        <f t="shared" si="17"/>
        <v>100</v>
      </c>
      <c r="F291" s="35"/>
    </row>
    <row r="292" spans="1:6">
      <c r="A292" s="166"/>
      <c r="B292" s="66" t="s">
        <v>315</v>
      </c>
      <c r="C292" s="66">
        <v>10</v>
      </c>
      <c r="D292" s="22">
        <f t="shared" si="18"/>
        <v>1</v>
      </c>
      <c r="E292" s="22">
        <f t="shared" si="17"/>
        <v>100</v>
      </c>
      <c r="F292" s="35"/>
    </row>
    <row r="293" spans="1:6">
      <c r="A293" s="166"/>
      <c r="B293" s="66" t="s">
        <v>316</v>
      </c>
      <c r="C293" s="66">
        <v>2</v>
      </c>
      <c r="D293" s="22">
        <f t="shared" si="18"/>
        <v>0.2</v>
      </c>
      <c r="E293" s="22">
        <f t="shared" si="17"/>
        <v>100</v>
      </c>
      <c r="F293" s="35"/>
    </row>
    <row r="294" spans="1:6">
      <c r="A294" s="166"/>
      <c r="B294" s="66" t="s">
        <v>317</v>
      </c>
      <c r="C294" s="66">
        <v>409</v>
      </c>
      <c r="D294" s="22">
        <f t="shared" si="18"/>
        <v>40.900000000000006</v>
      </c>
      <c r="E294" s="22">
        <f t="shared" si="17"/>
        <v>100</v>
      </c>
      <c r="F294" s="35"/>
    </row>
    <row r="295" spans="1:6">
      <c r="A295" s="166"/>
      <c r="B295" s="66" t="s">
        <v>318</v>
      </c>
      <c r="C295" s="23">
        <v>12</v>
      </c>
      <c r="D295" s="22">
        <f t="shared" si="18"/>
        <v>1.2000000000000002</v>
      </c>
      <c r="E295" s="22">
        <f t="shared" si="17"/>
        <v>100</v>
      </c>
      <c r="F295" s="35"/>
    </row>
    <row r="296" spans="1:6">
      <c r="A296" s="166"/>
      <c r="B296" s="66" t="s">
        <v>319</v>
      </c>
      <c r="C296" s="23">
        <v>3</v>
      </c>
      <c r="D296" s="22">
        <f t="shared" si="18"/>
        <v>0.30000000000000004</v>
      </c>
      <c r="E296" s="22">
        <f t="shared" si="17"/>
        <v>100</v>
      </c>
      <c r="F296" s="35"/>
    </row>
    <row r="297" spans="1:6">
      <c r="A297" s="166"/>
      <c r="B297" s="66" t="s">
        <v>320</v>
      </c>
      <c r="C297" s="23">
        <v>22</v>
      </c>
      <c r="D297" s="22">
        <f t="shared" si="18"/>
        <v>2.2000000000000002</v>
      </c>
      <c r="E297" s="22">
        <f t="shared" si="17"/>
        <v>100</v>
      </c>
      <c r="F297" s="35"/>
    </row>
    <row r="298" spans="1:6">
      <c r="A298" s="166"/>
      <c r="B298" s="66" t="s">
        <v>321</v>
      </c>
      <c r="C298" s="23">
        <v>2</v>
      </c>
      <c r="D298" s="22">
        <f t="shared" si="18"/>
        <v>0.2</v>
      </c>
      <c r="E298" s="22">
        <f t="shared" si="17"/>
        <v>100</v>
      </c>
      <c r="F298" s="35"/>
    </row>
    <row r="299" spans="1:6">
      <c r="A299" s="166"/>
      <c r="B299" s="66" t="s">
        <v>322</v>
      </c>
      <c r="C299" s="23">
        <v>3</v>
      </c>
      <c r="D299" s="22">
        <f t="shared" si="18"/>
        <v>0.30000000000000004</v>
      </c>
      <c r="E299" s="22">
        <f t="shared" si="17"/>
        <v>100</v>
      </c>
      <c r="F299" s="35"/>
    </row>
    <row r="300" spans="1:6">
      <c r="A300" s="166"/>
      <c r="B300" s="66" t="s">
        <v>323</v>
      </c>
      <c r="C300" s="23">
        <v>49</v>
      </c>
      <c r="D300" s="22">
        <f t="shared" si="18"/>
        <v>4.9000000000000004</v>
      </c>
      <c r="E300" s="22">
        <f t="shared" si="17"/>
        <v>100</v>
      </c>
      <c r="F300" s="35"/>
    </row>
    <row r="301" spans="1:6">
      <c r="A301" s="166"/>
      <c r="B301" s="66" t="s">
        <v>324</v>
      </c>
      <c r="C301" s="23">
        <v>150</v>
      </c>
      <c r="D301" s="22">
        <f t="shared" si="18"/>
        <v>15</v>
      </c>
      <c r="E301" s="22">
        <f t="shared" si="17"/>
        <v>100</v>
      </c>
      <c r="F301" s="35"/>
    </row>
    <row r="302" spans="1:6" ht="14.45" hidden="1" customHeight="1">
      <c r="A302" s="166"/>
      <c r="B302" s="66" t="s">
        <v>325</v>
      </c>
      <c r="C302" s="23">
        <v>1</v>
      </c>
      <c r="D302" s="22">
        <f t="shared" si="18"/>
        <v>0.1</v>
      </c>
      <c r="E302" s="22">
        <f t="shared" si="17"/>
        <v>100</v>
      </c>
      <c r="F302" s="35"/>
    </row>
    <row r="303" spans="1:6" ht="15" thickBot="1">
      <c r="A303" s="167"/>
      <c r="B303" s="117" t="s">
        <v>325</v>
      </c>
      <c r="C303" s="127">
        <v>1</v>
      </c>
      <c r="D303" s="118">
        <f t="shared" si="18"/>
        <v>0.1</v>
      </c>
      <c r="E303" s="118">
        <f t="shared" si="17"/>
        <v>100</v>
      </c>
      <c r="F303" s="119"/>
    </row>
    <row r="304" spans="1:6">
      <c r="A304" s="163" t="s">
        <v>326</v>
      </c>
      <c r="B304" s="19" t="s">
        <v>320</v>
      </c>
      <c r="C304" s="21">
        <v>1</v>
      </c>
      <c r="D304" s="20">
        <f t="shared" si="18"/>
        <v>0.1</v>
      </c>
      <c r="E304" s="20">
        <f t="shared" si="17"/>
        <v>100</v>
      </c>
      <c r="F304" s="128"/>
    </row>
    <row r="305" spans="1:6" ht="15" thickBot="1">
      <c r="A305" s="164"/>
      <c r="B305" s="67" t="s">
        <v>319</v>
      </c>
      <c r="C305" s="25">
        <v>268</v>
      </c>
      <c r="D305" s="24">
        <f t="shared" si="18"/>
        <v>26.8</v>
      </c>
      <c r="E305" s="24">
        <f t="shared" si="17"/>
        <v>100</v>
      </c>
      <c r="F305" s="140"/>
    </row>
    <row r="306" spans="1:6">
      <c r="A306" s="163" t="s">
        <v>327</v>
      </c>
      <c r="B306" s="21" t="s">
        <v>328</v>
      </c>
      <c r="C306" s="21">
        <v>2</v>
      </c>
      <c r="D306" s="20">
        <f t="shared" si="18"/>
        <v>0.2</v>
      </c>
      <c r="E306" s="20">
        <f t="shared" si="17"/>
        <v>100</v>
      </c>
      <c r="F306" s="162"/>
    </row>
    <row r="307" spans="1:6" ht="15" thickBot="1">
      <c r="A307" s="164"/>
      <c r="B307" s="70" t="s">
        <v>329</v>
      </c>
      <c r="C307" s="123">
        <v>10</v>
      </c>
      <c r="D307" s="71">
        <f t="shared" si="18"/>
        <v>1</v>
      </c>
      <c r="E307" s="71">
        <f t="shared" si="17"/>
        <v>100</v>
      </c>
      <c r="F307" s="72"/>
    </row>
    <row r="308" spans="1:6" ht="15.95" customHeight="1" thickBot="1">
      <c r="A308" s="160" t="s">
        <v>330</v>
      </c>
      <c r="B308" s="117" t="s">
        <v>331</v>
      </c>
      <c r="C308" s="127">
        <v>2</v>
      </c>
      <c r="D308" s="118">
        <f t="shared" si="18"/>
        <v>0.2</v>
      </c>
      <c r="E308" s="118">
        <f t="shared" si="17"/>
        <v>100</v>
      </c>
      <c r="F308" s="119"/>
    </row>
    <row r="309" spans="1:6" ht="15.95" customHeight="1" thickBot="1">
      <c r="A309" s="180" t="s">
        <v>332</v>
      </c>
      <c r="B309" s="19" t="s">
        <v>333</v>
      </c>
      <c r="C309" s="21">
        <v>9</v>
      </c>
      <c r="D309" s="20">
        <f t="shared" si="18"/>
        <v>0.9</v>
      </c>
      <c r="E309" s="20">
        <f t="shared" si="17"/>
        <v>100</v>
      </c>
      <c r="F309" s="128"/>
    </row>
    <row r="310" spans="1:6" ht="15.6" customHeight="1" thickBot="1">
      <c r="A310" s="180"/>
      <c r="B310" s="67" t="s">
        <v>334</v>
      </c>
      <c r="C310" s="25">
        <v>2</v>
      </c>
      <c r="D310" s="24">
        <f t="shared" si="18"/>
        <v>0.2</v>
      </c>
      <c r="E310" s="24">
        <f t="shared" si="17"/>
        <v>100</v>
      </c>
      <c r="F310" s="140"/>
    </row>
    <row r="311" spans="1:6" ht="15" thickBot="1">
      <c r="A311" s="180" t="s">
        <v>335</v>
      </c>
      <c r="B311" s="55" t="s">
        <v>336</v>
      </c>
      <c r="C311" s="27">
        <v>10</v>
      </c>
      <c r="D311" s="28">
        <f t="shared" si="18"/>
        <v>1</v>
      </c>
      <c r="E311" s="28">
        <f t="shared" si="17"/>
        <v>100</v>
      </c>
      <c r="F311" s="37"/>
    </row>
    <row r="312" spans="1:6" ht="15" thickBot="1">
      <c r="A312" s="180"/>
      <c r="B312" s="66" t="s">
        <v>337</v>
      </c>
      <c r="C312" s="23">
        <v>1</v>
      </c>
      <c r="D312" s="22">
        <f t="shared" si="18"/>
        <v>0.1</v>
      </c>
      <c r="E312" s="22">
        <f t="shared" si="17"/>
        <v>100</v>
      </c>
      <c r="F312" s="35"/>
    </row>
    <row r="313" spans="1:6" ht="15" thickBot="1">
      <c r="A313" s="180"/>
      <c r="B313" s="66" t="s">
        <v>338</v>
      </c>
      <c r="C313" s="23">
        <v>1</v>
      </c>
      <c r="D313" s="22">
        <f t="shared" si="18"/>
        <v>0.1</v>
      </c>
      <c r="E313" s="22">
        <f t="shared" si="17"/>
        <v>100</v>
      </c>
      <c r="F313" s="35"/>
    </row>
    <row r="314" spans="1:6" ht="15" thickBot="1">
      <c r="A314" s="180"/>
      <c r="B314" s="66" t="s">
        <v>99</v>
      </c>
      <c r="C314" s="23">
        <v>1</v>
      </c>
      <c r="D314" s="22">
        <f t="shared" si="18"/>
        <v>0.1</v>
      </c>
      <c r="E314" s="22">
        <f t="shared" si="17"/>
        <v>100</v>
      </c>
      <c r="F314" s="35"/>
    </row>
    <row r="315" spans="1:6" ht="15" thickBot="1">
      <c r="A315" s="180"/>
      <c r="B315" s="66" t="s">
        <v>100</v>
      </c>
      <c r="C315" s="23">
        <v>11</v>
      </c>
      <c r="D315" s="22">
        <f t="shared" si="18"/>
        <v>1.1000000000000001</v>
      </c>
      <c r="E315" s="22">
        <f t="shared" si="17"/>
        <v>100</v>
      </c>
      <c r="F315" s="35"/>
    </row>
    <row r="316" spans="1:6" ht="15" thickBot="1">
      <c r="A316" s="180"/>
      <c r="B316" s="67" t="s">
        <v>97</v>
      </c>
      <c r="C316" s="25">
        <v>8</v>
      </c>
      <c r="D316" s="24">
        <f t="shared" si="18"/>
        <v>0.8</v>
      </c>
      <c r="E316" s="24">
        <f t="shared" si="17"/>
        <v>100</v>
      </c>
      <c r="F316" s="36"/>
    </row>
    <row r="317" spans="1:6" ht="15" thickBot="1">
      <c r="A317" s="180" t="s">
        <v>339</v>
      </c>
      <c r="B317" s="19" t="s">
        <v>340</v>
      </c>
      <c r="C317" s="21">
        <f>28+2028+1</f>
        <v>2057</v>
      </c>
      <c r="D317" s="20">
        <f t="shared" si="18"/>
        <v>205.70000000000002</v>
      </c>
      <c r="E317" s="20">
        <f t="shared" si="17"/>
        <v>205.70000000000002</v>
      </c>
      <c r="F317" s="34"/>
    </row>
    <row r="318" spans="1:6" ht="15" thickBot="1">
      <c r="A318" s="180"/>
      <c r="B318" s="66" t="s">
        <v>341</v>
      </c>
      <c r="C318" s="23">
        <v>2</v>
      </c>
      <c r="D318" s="22">
        <f t="shared" si="18"/>
        <v>0.2</v>
      </c>
      <c r="E318" s="22">
        <f t="shared" si="17"/>
        <v>100</v>
      </c>
      <c r="F318" s="35"/>
    </row>
    <row r="319" spans="1:6" ht="15" thickBot="1">
      <c r="A319" s="180"/>
      <c r="B319" s="66" t="s">
        <v>342</v>
      </c>
      <c r="C319" s="66">
        <f>940+18</f>
        <v>958</v>
      </c>
      <c r="D319" s="22">
        <f t="shared" si="18"/>
        <v>95.800000000000011</v>
      </c>
      <c r="E319" s="22">
        <f t="shared" si="17"/>
        <v>100</v>
      </c>
      <c r="F319" s="35"/>
    </row>
    <row r="320" spans="1:6" ht="15" thickBot="1">
      <c r="A320" s="180"/>
      <c r="B320" s="66" t="s">
        <v>343</v>
      </c>
      <c r="C320" s="66">
        <v>820</v>
      </c>
      <c r="D320" s="22">
        <f t="shared" si="18"/>
        <v>82</v>
      </c>
      <c r="E320" s="22">
        <f t="shared" si="17"/>
        <v>100</v>
      </c>
      <c r="F320" s="35"/>
    </row>
    <row r="321" spans="1:6" ht="15" thickBot="1">
      <c r="A321" s="180"/>
      <c r="B321" s="66" t="s">
        <v>344</v>
      </c>
      <c r="C321" s="66">
        <v>1420</v>
      </c>
      <c r="D321" s="22">
        <f t="shared" si="18"/>
        <v>142</v>
      </c>
      <c r="E321" s="22">
        <f t="shared" si="17"/>
        <v>142</v>
      </c>
      <c r="F321" s="35"/>
    </row>
    <row r="322" spans="1:6" ht="15" thickBot="1">
      <c r="A322" s="180"/>
      <c r="B322" s="66" t="s">
        <v>345</v>
      </c>
      <c r="C322" s="66">
        <v>224</v>
      </c>
      <c r="D322" s="22">
        <f t="shared" si="18"/>
        <v>22.400000000000002</v>
      </c>
      <c r="E322" s="22">
        <f t="shared" si="17"/>
        <v>100</v>
      </c>
      <c r="F322" s="35"/>
    </row>
    <row r="323" spans="1:6" ht="15" thickBot="1">
      <c r="A323" s="180"/>
      <c r="B323" s="66" t="s">
        <v>346</v>
      </c>
      <c r="C323" s="23">
        <v>532</v>
      </c>
      <c r="D323" s="22">
        <f t="shared" si="18"/>
        <v>53.2</v>
      </c>
      <c r="E323" s="22">
        <f t="shared" si="17"/>
        <v>100</v>
      </c>
      <c r="F323" s="35"/>
    </row>
    <row r="324" spans="1:6" ht="15" thickBot="1">
      <c r="A324" s="180"/>
      <c r="B324" s="66" t="s">
        <v>347</v>
      </c>
      <c r="C324" s="23">
        <v>1</v>
      </c>
      <c r="D324" s="22">
        <f t="shared" si="18"/>
        <v>0.1</v>
      </c>
      <c r="E324" s="22">
        <f t="shared" si="17"/>
        <v>100</v>
      </c>
      <c r="F324" s="35"/>
    </row>
    <row r="325" spans="1:6" ht="15" thickBot="1">
      <c r="A325" s="180"/>
      <c r="B325" s="66" t="s">
        <v>348</v>
      </c>
      <c r="C325" s="23">
        <f>7+377</f>
        <v>384</v>
      </c>
      <c r="D325" s="22">
        <f t="shared" si="18"/>
        <v>38.400000000000006</v>
      </c>
      <c r="E325" s="22">
        <f t="shared" ref="E325:E402" si="19">IF((C325*0.1)&lt;100,100,(C325*0.1))</f>
        <v>100</v>
      </c>
      <c r="F325" s="35"/>
    </row>
    <row r="326" spans="1:6" ht="15" hidden="1" thickBot="1">
      <c r="A326" s="180"/>
      <c r="B326" s="66" t="s">
        <v>349</v>
      </c>
      <c r="C326" s="66">
        <v>253</v>
      </c>
      <c r="D326" s="22">
        <f t="shared" si="18"/>
        <v>25.3</v>
      </c>
      <c r="E326" s="22">
        <f t="shared" si="19"/>
        <v>100</v>
      </c>
      <c r="F326" s="35"/>
    </row>
    <row r="327" spans="1:6" ht="15" thickBot="1">
      <c r="A327" s="180"/>
      <c r="B327" s="117" t="s">
        <v>349</v>
      </c>
      <c r="C327" s="127">
        <v>2</v>
      </c>
      <c r="D327" s="118">
        <f t="shared" si="18"/>
        <v>0.2</v>
      </c>
      <c r="E327" s="118">
        <f t="shared" si="19"/>
        <v>100</v>
      </c>
      <c r="F327" s="127"/>
    </row>
    <row r="328" spans="1:6" s="12" customFormat="1" ht="15.6" customHeight="1">
      <c r="A328" s="170" t="s">
        <v>350</v>
      </c>
      <c r="B328" s="19" t="s">
        <v>351</v>
      </c>
      <c r="C328" s="21">
        <v>1</v>
      </c>
      <c r="D328" s="20">
        <f t="shared" si="18"/>
        <v>0.1</v>
      </c>
      <c r="E328" s="20">
        <f t="shared" si="19"/>
        <v>100</v>
      </c>
      <c r="F328" s="148"/>
    </row>
    <row r="329" spans="1:6" ht="14.45" customHeight="1">
      <c r="A329" s="179"/>
      <c r="B329" s="66" t="s">
        <v>43</v>
      </c>
      <c r="C329" s="23">
        <v>5</v>
      </c>
      <c r="D329" s="22">
        <f t="shared" si="18"/>
        <v>0.5</v>
      </c>
      <c r="E329" s="22">
        <f t="shared" si="19"/>
        <v>100</v>
      </c>
      <c r="F329" s="150"/>
    </row>
    <row r="330" spans="1:6" ht="15" thickBot="1">
      <c r="A330" s="171"/>
      <c r="B330" s="67" t="s">
        <v>352</v>
      </c>
      <c r="C330" s="25">
        <v>8</v>
      </c>
      <c r="D330" s="24">
        <f t="shared" si="18"/>
        <v>0.8</v>
      </c>
      <c r="E330" s="24">
        <f t="shared" si="19"/>
        <v>100</v>
      </c>
      <c r="F330" s="149"/>
    </row>
    <row r="331" spans="1:6">
      <c r="A331" s="165" t="s">
        <v>353</v>
      </c>
      <c r="B331" s="55" t="s">
        <v>354</v>
      </c>
      <c r="C331" s="27">
        <v>119</v>
      </c>
      <c r="D331" s="20">
        <f t="shared" si="18"/>
        <v>11.9</v>
      </c>
      <c r="E331" s="20">
        <f t="shared" si="19"/>
        <v>100</v>
      </c>
      <c r="F331" s="27"/>
    </row>
    <row r="332" spans="1:6">
      <c r="A332" s="166"/>
      <c r="B332" s="66" t="s">
        <v>355</v>
      </c>
      <c r="C332" s="23">
        <v>40</v>
      </c>
      <c r="D332" s="28">
        <f t="shared" si="18"/>
        <v>4</v>
      </c>
      <c r="E332" s="28">
        <f t="shared" si="19"/>
        <v>100</v>
      </c>
      <c r="F332" s="23"/>
    </row>
    <row r="333" spans="1:6">
      <c r="A333" s="166"/>
      <c r="B333" s="115" t="s">
        <v>356</v>
      </c>
      <c r="C333" s="66">
        <v>1</v>
      </c>
      <c r="D333" s="22">
        <f t="shared" si="18"/>
        <v>0.1</v>
      </c>
      <c r="E333" s="22">
        <f t="shared" si="19"/>
        <v>100</v>
      </c>
      <c r="F333" s="35"/>
    </row>
    <row r="334" spans="1:6">
      <c r="A334" s="166"/>
      <c r="B334" s="115" t="s">
        <v>357</v>
      </c>
      <c r="C334" s="66">
        <v>7</v>
      </c>
      <c r="D334" s="22">
        <f t="shared" si="18"/>
        <v>0.70000000000000007</v>
      </c>
      <c r="E334" s="22">
        <f t="shared" si="19"/>
        <v>100</v>
      </c>
      <c r="F334" s="35"/>
    </row>
    <row r="335" spans="1:6">
      <c r="A335" s="166"/>
      <c r="B335" s="66" t="s">
        <v>358</v>
      </c>
      <c r="C335" s="23">
        <v>204</v>
      </c>
      <c r="D335" s="22">
        <f t="shared" si="18"/>
        <v>20.400000000000002</v>
      </c>
      <c r="E335" s="22">
        <f t="shared" si="19"/>
        <v>100</v>
      </c>
      <c r="F335" s="35"/>
    </row>
    <row r="336" spans="1:6">
      <c r="A336" s="166"/>
      <c r="B336" s="66" t="s">
        <v>359</v>
      </c>
      <c r="C336" s="23">
        <v>8</v>
      </c>
      <c r="D336" s="22">
        <f t="shared" si="18"/>
        <v>0.8</v>
      </c>
      <c r="E336" s="22">
        <f t="shared" si="19"/>
        <v>100</v>
      </c>
      <c r="F336" s="35"/>
    </row>
    <row r="337" spans="1:6" s="18" customFormat="1" ht="15" thickBot="1">
      <c r="A337" s="167"/>
      <c r="B337" s="67" t="s">
        <v>360</v>
      </c>
      <c r="C337" s="25">
        <v>11</v>
      </c>
      <c r="D337" s="24">
        <f t="shared" si="18"/>
        <v>1.1000000000000001</v>
      </c>
      <c r="E337" s="24">
        <f t="shared" si="19"/>
        <v>100</v>
      </c>
      <c r="F337" s="36"/>
    </row>
    <row r="338" spans="1:6">
      <c r="A338" s="168" t="s">
        <v>361</v>
      </c>
      <c r="B338" s="19" t="s">
        <v>10</v>
      </c>
      <c r="C338" s="21">
        <v>1</v>
      </c>
      <c r="D338" s="20">
        <f t="shared" si="18"/>
        <v>0.1</v>
      </c>
      <c r="E338" s="20">
        <f t="shared" si="19"/>
        <v>100</v>
      </c>
      <c r="F338" s="34"/>
    </row>
    <row r="339" spans="1:6">
      <c r="A339" s="168"/>
      <c r="B339" s="120" t="s">
        <v>292</v>
      </c>
      <c r="C339" s="102">
        <v>3</v>
      </c>
      <c r="D339" s="22">
        <f t="shared" si="18"/>
        <v>0.30000000000000004</v>
      </c>
      <c r="E339" s="22">
        <f t="shared" si="19"/>
        <v>100</v>
      </c>
      <c r="F339" s="122"/>
    </row>
    <row r="340" spans="1:6" ht="15" thickBot="1">
      <c r="A340" s="169"/>
      <c r="B340" s="67" t="s">
        <v>9</v>
      </c>
      <c r="C340" s="25">
        <v>2</v>
      </c>
      <c r="D340" s="24">
        <f t="shared" si="18"/>
        <v>0.2</v>
      </c>
      <c r="E340" s="24">
        <f t="shared" si="19"/>
        <v>100</v>
      </c>
      <c r="F340" s="36"/>
    </row>
    <row r="341" spans="1:6">
      <c r="A341" s="165" t="s">
        <v>362</v>
      </c>
      <c r="B341" s="19" t="s">
        <v>363</v>
      </c>
      <c r="C341" s="21">
        <v>3</v>
      </c>
      <c r="D341" s="20">
        <f t="shared" si="18"/>
        <v>0.30000000000000004</v>
      </c>
      <c r="E341" s="20">
        <f t="shared" si="19"/>
        <v>100</v>
      </c>
      <c r="F341" s="34"/>
    </row>
    <row r="342" spans="1:6">
      <c r="A342" s="166"/>
      <c r="B342" s="55" t="s">
        <v>186</v>
      </c>
      <c r="C342" s="27">
        <v>57</v>
      </c>
      <c r="D342" s="22">
        <f t="shared" si="18"/>
        <v>5.7</v>
      </c>
      <c r="E342" s="22">
        <f t="shared" si="19"/>
        <v>100</v>
      </c>
      <c r="F342" s="37"/>
    </row>
    <row r="343" spans="1:6">
      <c r="A343" s="166"/>
      <c r="B343" s="66" t="s">
        <v>364</v>
      </c>
      <c r="C343" s="23">
        <v>15</v>
      </c>
      <c r="D343" s="22">
        <f t="shared" si="18"/>
        <v>1.5</v>
      </c>
      <c r="E343" s="22">
        <f t="shared" si="19"/>
        <v>100</v>
      </c>
      <c r="F343" s="35"/>
    </row>
    <row r="344" spans="1:6">
      <c r="A344" s="166"/>
      <c r="B344" s="66" t="s">
        <v>365</v>
      </c>
      <c r="C344" s="23">
        <v>2</v>
      </c>
      <c r="D344" s="22">
        <f t="shared" si="18"/>
        <v>0.2</v>
      </c>
      <c r="E344" s="22">
        <f t="shared" si="19"/>
        <v>100</v>
      </c>
      <c r="F344" s="35"/>
    </row>
    <row r="345" spans="1:6" ht="15" thickBot="1">
      <c r="A345" s="167"/>
      <c r="B345" s="67" t="s">
        <v>366</v>
      </c>
      <c r="C345" s="25">
        <v>10</v>
      </c>
      <c r="D345" s="24">
        <f t="shared" si="18"/>
        <v>1</v>
      </c>
      <c r="E345" s="24">
        <f t="shared" si="19"/>
        <v>100</v>
      </c>
      <c r="F345" s="36"/>
    </row>
    <row r="346" spans="1:6">
      <c r="A346" s="168" t="s">
        <v>367</v>
      </c>
      <c r="B346" s="19" t="s">
        <v>368</v>
      </c>
      <c r="C346" s="21">
        <v>525</v>
      </c>
      <c r="D346" s="20">
        <f t="shared" si="18"/>
        <v>52.5</v>
      </c>
      <c r="E346" s="20">
        <f t="shared" si="19"/>
        <v>100</v>
      </c>
      <c r="F346" s="34"/>
    </row>
    <row r="347" spans="1:6">
      <c r="A347" s="166"/>
      <c r="B347" s="66" t="s">
        <v>369</v>
      </c>
      <c r="C347" s="23">
        <v>2</v>
      </c>
      <c r="D347" s="22">
        <f t="shared" si="18"/>
        <v>0.2</v>
      </c>
      <c r="E347" s="22">
        <f t="shared" si="19"/>
        <v>100</v>
      </c>
      <c r="F347" s="35"/>
    </row>
    <row r="348" spans="1:6" ht="15" thickBot="1">
      <c r="A348" s="169"/>
      <c r="B348" s="67" t="s">
        <v>370</v>
      </c>
      <c r="C348" s="25">
        <v>1</v>
      </c>
      <c r="D348" s="24">
        <f t="shared" si="18"/>
        <v>0.1</v>
      </c>
      <c r="E348" s="24">
        <f t="shared" si="19"/>
        <v>100</v>
      </c>
      <c r="F348" s="36"/>
    </row>
    <row r="349" spans="1:6">
      <c r="A349" s="165" t="s">
        <v>371</v>
      </c>
      <c r="B349" s="19" t="s">
        <v>372</v>
      </c>
      <c r="C349" s="21">
        <v>1014</v>
      </c>
      <c r="D349" s="20">
        <f t="shared" si="18"/>
        <v>101.4</v>
      </c>
      <c r="E349" s="20">
        <f t="shared" si="19"/>
        <v>101.4</v>
      </c>
      <c r="F349" s="34"/>
    </row>
    <row r="350" spans="1:6">
      <c r="A350" s="166"/>
      <c r="B350" s="66" t="s">
        <v>373</v>
      </c>
      <c r="C350" s="23">
        <v>169</v>
      </c>
      <c r="D350" s="22">
        <f t="shared" si="18"/>
        <v>16.900000000000002</v>
      </c>
      <c r="E350" s="22">
        <f t="shared" si="19"/>
        <v>100</v>
      </c>
      <c r="F350" s="35"/>
    </row>
    <row r="351" spans="1:6">
      <c r="A351" s="166"/>
      <c r="B351" s="66" t="s">
        <v>374</v>
      </c>
      <c r="C351" s="23">
        <v>127</v>
      </c>
      <c r="D351" s="22">
        <f t="shared" si="18"/>
        <v>12.700000000000001</v>
      </c>
      <c r="E351" s="22">
        <f t="shared" si="19"/>
        <v>100</v>
      </c>
      <c r="F351" s="35"/>
    </row>
    <row r="352" spans="1:6">
      <c r="A352" s="166"/>
      <c r="B352" s="66" t="s">
        <v>375</v>
      </c>
      <c r="C352" s="23">
        <v>1</v>
      </c>
      <c r="D352" s="22">
        <f t="shared" si="18"/>
        <v>0.1</v>
      </c>
      <c r="E352" s="22">
        <f t="shared" si="19"/>
        <v>100</v>
      </c>
      <c r="F352" s="35"/>
    </row>
    <row r="353" spans="1:6">
      <c r="A353" s="166"/>
      <c r="B353" s="66" t="s">
        <v>376</v>
      </c>
      <c r="C353" s="23">
        <v>4</v>
      </c>
      <c r="D353" s="22">
        <f t="shared" si="18"/>
        <v>0.4</v>
      </c>
      <c r="E353" s="22">
        <f t="shared" si="19"/>
        <v>100</v>
      </c>
      <c r="F353" s="35"/>
    </row>
    <row r="354" spans="1:6">
      <c r="A354" s="166"/>
      <c r="B354" s="66" t="s">
        <v>377</v>
      </c>
      <c r="C354" s="23">
        <v>1</v>
      </c>
      <c r="D354" s="22">
        <f t="shared" si="18"/>
        <v>0.1</v>
      </c>
      <c r="E354" s="22">
        <f t="shared" si="19"/>
        <v>100</v>
      </c>
      <c r="F354" s="35"/>
    </row>
    <row r="355" spans="1:6">
      <c r="A355" s="166"/>
      <c r="B355" s="66" t="s">
        <v>378</v>
      </c>
      <c r="C355" s="23">
        <v>1</v>
      </c>
      <c r="D355" s="22">
        <f t="shared" si="18"/>
        <v>0.1</v>
      </c>
      <c r="E355" s="22">
        <f t="shared" si="19"/>
        <v>100</v>
      </c>
      <c r="F355" s="35"/>
    </row>
    <row r="356" spans="1:6">
      <c r="A356" s="166"/>
      <c r="B356" s="66" t="s">
        <v>379</v>
      </c>
      <c r="C356" s="23">
        <v>408</v>
      </c>
      <c r="D356" s="22">
        <f t="shared" si="18"/>
        <v>40.800000000000004</v>
      </c>
      <c r="E356" s="22">
        <f t="shared" si="19"/>
        <v>100</v>
      </c>
      <c r="F356" s="35"/>
    </row>
    <row r="357" spans="1:6">
      <c r="A357" s="166"/>
      <c r="B357" s="66" t="s">
        <v>8</v>
      </c>
      <c r="C357" s="23">
        <v>104</v>
      </c>
      <c r="D357" s="22">
        <f t="shared" ref="D357:D435" si="20">C357*0.1</f>
        <v>10.4</v>
      </c>
      <c r="E357" s="22">
        <f t="shared" si="19"/>
        <v>100</v>
      </c>
      <c r="F357" s="35"/>
    </row>
    <row r="358" spans="1:6">
      <c r="A358" s="166"/>
      <c r="B358" s="66" t="s">
        <v>380</v>
      </c>
      <c r="C358" s="23">
        <v>128</v>
      </c>
      <c r="D358" s="22">
        <f t="shared" si="20"/>
        <v>12.8</v>
      </c>
      <c r="E358" s="22">
        <f t="shared" si="19"/>
        <v>100</v>
      </c>
      <c r="F358" s="35"/>
    </row>
    <row r="359" spans="1:6">
      <c r="A359" s="166"/>
      <c r="B359" s="66" t="s">
        <v>381</v>
      </c>
      <c r="C359" s="23">
        <v>1</v>
      </c>
      <c r="D359" s="22">
        <f t="shared" si="20"/>
        <v>0.1</v>
      </c>
      <c r="E359" s="22">
        <f t="shared" si="19"/>
        <v>100</v>
      </c>
      <c r="F359" s="35"/>
    </row>
    <row r="360" spans="1:6">
      <c r="A360" s="166"/>
      <c r="B360" s="66" t="s">
        <v>382</v>
      </c>
      <c r="C360" s="23">
        <v>117</v>
      </c>
      <c r="D360" s="22">
        <f t="shared" si="20"/>
        <v>11.700000000000001</v>
      </c>
      <c r="E360" s="22">
        <f t="shared" si="19"/>
        <v>100</v>
      </c>
      <c r="F360" s="35"/>
    </row>
    <row r="361" spans="1:6">
      <c r="A361" s="166"/>
      <c r="B361" s="66" t="s">
        <v>383</v>
      </c>
      <c r="C361" s="23">
        <v>1</v>
      </c>
      <c r="D361" s="22">
        <f t="shared" si="20"/>
        <v>0.1</v>
      </c>
      <c r="E361" s="22">
        <f t="shared" si="19"/>
        <v>100</v>
      </c>
      <c r="F361" s="35"/>
    </row>
    <row r="362" spans="1:6">
      <c r="A362" s="166"/>
      <c r="B362" s="66" t="s">
        <v>384</v>
      </c>
      <c r="C362" s="23">
        <v>2100</v>
      </c>
      <c r="D362" s="22">
        <f t="shared" si="20"/>
        <v>210</v>
      </c>
      <c r="E362" s="22">
        <f t="shared" si="19"/>
        <v>210</v>
      </c>
      <c r="F362" s="35"/>
    </row>
    <row r="363" spans="1:6">
      <c r="A363" s="166"/>
      <c r="B363" s="66" t="s">
        <v>385</v>
      </c>
      <c r="C363" s="23">
        <v>5</v>
      </c>
      <c r="D363" s="22">
        <f t="shared" si="20"/>
        <v>0.5</v>
      </c>
      <c r="E363" s="22">
        <f t="shared" si="19"/>
        <v>100</v>
      </c>
      <c r="F363" s="35"/>
    </row>
    <row r="364" spans="1:6">
      <c r="A364" s="166"/>
      <c r="B364" s="66" t="s">
        <v>386</v>
      </c>
      <c r="C364" s="23">
        <v>27</v>
      </c>
      <c r="D364" s="22">
        <f t="shared" si="20"/>
        <v>2.7</v>
      </c>
      <c r="E364" s="22">
        <f t="shared" si="19"/>
        <v>100</v>
      </c>
      <c r="F364" s="35"/>
    </row>
    <row r="365" spans="1:6">
      <c r="A365" s="166"/>
      <c r="B365" s="66" t="s">
        <v>387</v>
      </c>
      <c r="C365" s="23">
        <v>1</v>
      </c>
      <c r="D365" s="22">
        <f t="shared" si="20"/>
        <v>0.1</v>
      </c>
      <c r="E365" s="22">
        <f t="shared" si="19"/>
        <v>100</v>
      </c>
      <c r="F365" s="35"/>
    </row>
    <row r="366" spans="1:6">
      <c r="A366" s="166"/>
      <c r="B366" s="66" t="s">
        <v>388</v>
      </c>
      <c r="C366" s="23">
        <v>1520</v>
      </c>
      <c r="D366" s="22">
        <f t="shared" si="20"/>
        <v>152</v>
      </c>
      <c r="E366" s="22">
        <f t="shared" si="19"/>
        <v>152</v>
      </c>
      <c r="F366" s="35"/>
    </row>
    <row r="367" spans="1:6">
      <c r="A367" s="166"/>
      <c r="B367" s="66" t="s">
        <v>389</v>
      </c>
      <c r="C367" s="23">
        <v>485</v>
      </c>
      <c r="D367" s="22">
        <f t="shared" si="20"/>
        <v>48.5</v>
      </c>
      <c r="E367" s="22">
        <f t="shared" si="19"/>
        <v>100</v>
      </c>
      <c r="F367" s="35"/>
    </row>
    <row r="368" spans="1:6">
      <c r="A368" s="166"/>
      <c r="B368" s="66" t="s">
        <v>390</v>
      </c>
      <c r="C368" s="23">
        <v>1</v>
      </c>
      <c r="D368" s="22">
        <f t="shared" si="20"/>
        <v>0.1</v>
      </c>
      <c r="E368" s="22">
        <f t="shared" si="19"/>
        <v>100</v>
      </c>
      <c r="F368" s="35"/>
    </row>
    <row r="369" spans="1:6">
      <c r="A369" s="166"/>
      <c r="B369" s="66" t="s">
        <v>391</v>
      </c>
      <c r="C369" s="23">
        <v>5</v>
      </c>
      <c r="D369" s="22">
        <f t="shared" si="20"/>
        <v>0.5</v>
      </c>
      <c r="E369" s="22">
        <f t="shared" si="19"/>
        <v>100</v>
      </c>
      <c r="F369" s="35"/>
    </row>
    <row r="370" spans="1:6">
      <c r="A370" s="166"/>
      <c r="B370" s="66" t="s">
        <v>392</v>
      </c>
      <c r="C370" s="23">
        <v>1</v>
      </c>
      <c r="D370" s="22">
        <f t="shared" si="20"/>
        <v>0.1</v>
      </c>
      <c r="E370" s="22">
        <f t="shared" si="19"/>
        <v>100</v>
      </c>
      <c r="F370" s="35"/>
    </row>
    <row r="371" spans="1:6">
      <c r="A371" s="166"/>
      <c r="B371" s="66" t="s">
        <v>393</v>
      </c>
      <c r="C371" s="23">
        <v>1</v>
      </c>
      <c r="D371" s="22">
        <f t="shared" si="20"/>
        <v>0.1</v>
      </c>
      <c r="E371" s="22">
        <f t="shared" si="19"/>
        <v>100</v>
      </c>
      <c r="F371" s="35"/>
    </row>
    <row r="372" spans="1:6">
      <c r="A372" s="166"/>
      <c r="B372" s="66" t="s">
        <v>394</v>
      </c>
      <c r="C372" s="23">
        <v>1</v>
      </c>
      <c r="D372" s="22">
        <f t="shared" si="20"/>
        <v>0.1</v>
      </c>
      <c r="E372" s="22">
        <f t="shared" si="19"/>
        <v>100</v>
      </c>
      <c r="F372" s="35"/>
    </row>
    <row r="373" spans="1:6">
      <c r="A373" s="166"/>
      <c r="B373" s="66" t="s">
        <v>395</v>
      </c>
      <c r="C373" s="23">
        <v>5</v>
      </c>
      <c r="D373" s="22">
        <f t="shared" si="20"/>
        <v>0.5</v>
      </c>
      <c r="E373" s="22">
        <f t="shared" si="19"/>
        <v>100</v>
      </c>
      <c r="F373" s="35"/>
    </row>
    <row r="374" spans="1:6">
      <c r="A374" s="166"/>
      <c r="B374" s="66" t="s">
        <v>396</v>
      </c>
      <c r="C374" s="23">
        <v>1</v>
      </c>
      <c r="D374" s="22">
        <f t="shared" si="20"/>
        <v>0.1</v>
      </c>
      <c r="E374" s="22">
        <f t="shared" si="19"/>
        <v>100</v>
      </c>
      <c r="F374" s="35"/>
    </row>
    <row r="375" spans="1:6">
      <c r="A375" s="166"/>
      <c r="B375" s="66" t="s">
        <v>397</v>
      </c>
      <c r="C375" s="23">
        <v>1</v>
      </c>
      <c r="D375" s="22">
        <f t="shared" si="20"/>
        <v>0.1</v>
      </c>
      <c r="E375" s="22">
        <f t="shared" si="19"/>
        <v>100</v>
      </c>
      <c r="F375" s="35"/>
    </row>
    <row r="376" spans="1:6">
      <c r="A376" s="166"/>
      <c r="B376" s="66" t="s">
        <v>398</v>
      </c>
      <c r="C376" s="23">
        <v>1</v>
      </c>
      <c r="D376" s="22">
        <f t="shared" si="20"/>
        <v>0.1</v>
      </c>
      <c r="E376" s="22">
        <f t="shared" si="19"/>
        <v>100</v>
      </c>
      <c r="F376" s="35"/>
    </row>
    <row r="377" spans="1:6">
      <c r="A377" s="166"/>
      <c r="B377" s="66" t="s">
        <v>399</v>
      </c>
      <c r="C377" s="23">
        <v>1026</v>
      </c>
      <c r="D377" s="22">
        <f t="shared" si="20"/>
        <v>102.60000000000001</v>
      </c>
      <c r="E377" s="22">
        <f t="shared" si="19"/>
        <v>102.60000000000001</v>
      </c>
      <c r="F377" s="35"/>
    </row>
    <row r="378" spans="1:6">
      <c r="A378" s="166"/>
      <c r="B378" s="66" t="s">
        <v>91</v>
      </c>
      <c r="C378" s="23">
        <v>379</v>
      </c>
      <c r="D378" s="22">
        <f t="shared" si="20"/>
        <v>37.9</v>
      </c>
      <c r="E378" s="22">
        <f t="shared" si="19"/>
        <v>100</v>
      </c>
      <c r="F378" s="35"/>
    </row>
    <row r="379" spans="1:6">
      <c r="A379" s="166"/>
      <c r="B379" s="66" t="s">
        <v>400</v>
      </c>
      <c r="C379" s="23">
        <v>138</v>
      </c>
      <c r="D379" s="22">
        <f t="shared" si="20"/>
        <v>13.8</v>
      </c>
      <c r="E379" s="22">
        <f t="shared" si="19"/>
        <v>100</v>
      </c>
      <c r="F379" s="35"/>
    </row>
    <row r="380" spans="1:6">
      <c r="A380" s="166"/>
      <c r="B380" s="66" t="s">
        <v>401</v>
      </c>
      <c r="C380" s="23">
        <v>1</v>
      </c>
      <c r="D380" s="22">
        <f t="shared" si="20"/>
        <v>0.1</v>
      </c>
      <c r="E380" s="22">
        <f t="shared" si="19"/>
        <v>100</v>
      </c>
      <c r="F380" s="35"/>
    </row>
    <row r="381" spans="1:6">
      <c r="A381" s="166"/>
      <c r="B381" s="66" t="s">
        <v>402</v>
      </c>
      <c r="C381" s="23">
        <v>9</v>
      </c>
      <c r="D381" s="22">
        <f t="shared" si="20"/>
        <v>0.9</v>
      </c>
      <c r="E381" s="22">
        <f t="shared" si="19"/>
        <v>100</v>
      </c>
      <c r="F381" s="35"/>
    </row>
    <row r="382" spans="1:6">
      <c r="A382" s="166"/>
      <c r="B382" s="66" t="s">
        <v>403</v>
      </c>
      <c r="C382" s="23">
        <v>2</v>
      </c>
      <c r="D382" s="22">
        <f t="shared" si="20"/>
        <v>0.2</v>
      </c>
      <c r="E382" s="22">
        <f t="shared" si="19"/>
        <v>100</v>
      </c>
      <c r="F382" s="35"/>
    </row>
    <row r="383" spans="1:6">
      <c r="A383" s="166"/>
      <c r="B383" s="66" t="s">
        <v>404</v>
      </c>
      <c r="C383" s="23">
        <v>1</v>
      </c>
      <c r="D383" s="22">
        <f t="shared" si="20"/>
        <v>0.1</v>
      </c>
      <c r="E383" s="22">
        <f t="shared" si="19"/>
        <v>100</v>
      </c>
      <c r="F383" s="35"/>
    </row>
    <row r="384" spans="1:6">
      <c r="A384" s="166"/>
      <c r="B384" s="66" t="s">
        <v>405</v>
      </c>
      <c r="C384" s="23">
        <v>3</v>
      </c>
      <c r="D384" s="22">
        <f t="shared" si="20"/>
        <v>0.30000000000000004</v>
      </c>
      <c r="E384" s="22">
        <f t="shared" si="19"/>
        <v>100</v>
      </c>
      <c r="F384" s="35"/>
    </row>
    <row r="385" spans="1:6">
      <c r="A385" s="166"/>
      <c r="B385" s="66" t="s">
        <v>406</v>
      </c>
      <c r="C385" s="23">
        <v>106</v>
      </c>
      <c r="D385" s="22">
        <f t="shared" si="20"/>
        <v>10.600000000000001</v>
      </c>
      <c r="E385" s="22">
        <f t="shared" si="19"/>
        <v>100</v>
      </c>
      <c r="F385" s="35"/>
    </row>
    <row r="386" spans="1:6">
      <c r="A386" s="166"/>
      <c r="B386" s="66" t="s">
        <v>407</v>
      </c>
      <c r="C386" s="23">
        <v>1</v>
      </c>
      <c r="D386" s="22">
        <f t="shared" si="20"/>
        <v>0.1</v>
      </c>
      <c r="E386" s="22">
        <f t="shared" si="19"/>
        <v>100</v>
      </c>
      <c r="F386" s="35"/>
    </row>
    <row r="387" spans="1:6">
      <c r="A387" s="166"/>
      <c r="B387" s="66" t="s">
        <v>408</v>
      </c>
      <c r="C387" s="23">
        <v>1</v>
      </c>
      <c r="D387" s="22">
        <f t="shared" si="20"/>
        <v>0.1</v>
      </c>
      <c r="E387" s="22">
        <f t="shared" si="19"/>
        <v>100</v>
      </c>
      <c r="F387" s="35"/>
    </row>
    <row r="388" spans="1:6">
      <c r="A388" s="166"/>
      <c r="B388" s="66" t="s">
        <v>409</v>
      </c>
      <c r="C388" s="23">
        <v>1</v>
      </c>
      <c r="D388" s="22">
        <f t="shared" si="20"/>
        <v>0.1</v>
      </c>
      <c r="E388" s="22">
        <f t="shared" si="19"/>
        <v>100</v>
      </c>
      <c r="F388" s="35"/>
    </row>
    <row r="389" spans="1:6">
      <c r="A389" s="166"/>
      <c r="B389" s="66" t="s">
        <v>410</v>
      </c>
      <c r="C389" s="23">
        <v>2</v>
      </c>
      <c r="D389" s="22">
        <f t="shared" si="20"/>
        <v>0.2</v>
      </c>
      <c r="E389" s="22">
        <f t="shared" si="19"/>
        <v>100</v>
      </c>
      <c r="F389" s="35"/>
    </row>
    <row r="390" spans="1:6">
      <c r="A390" s="166"/>
      <c r="B390" s="66" t="s">
        <v>411</v>
      </c>
      <c r="C390" s="23">
        <v>1</v>
      </c>
      <c r="D390" s="22">
        <f t="shared" si="20"/>
        <v>0.1</v>
      </c>
      <c r="E390" s="22">
        <f t="shared" si="19"/>
        <v>100</v>
      </c>
      <c r="F390" s="35"/>
    </row>
    <row r="391" spans="1:6">
      <c r="A391" s="166"/>
      <c r="B391" s="66" t="s">
        <v>412</v>
      </c>
      <c r="C391" s="23">
        <v>721</v>
      </c>
      <c r="D391" s="22">
        <f t="shared" si="20"/>
        <v>72.100000000000009</v>
      </c>
      <c r="E391" s="22">
        <f t="shared" si="19"/>
        <v>100</v>
      </c>
      <c r="F391" s="35"/>
    </row>
    <row r="392" spans="1:6">
      <c r="A392" s="166"/>
      <c r="B392" s="66" t="s">
        <v>413</v>
      </c>
      <c r="C392" s="23">
        <v>1</v>
      </c>
      <c r="D392" s="22">
        <f t="shared" si="20"/>
        <v>0.1</v>
      </c>
      <c r="E392" s="22">
        <f t="shared" si="19"/>
        <v>100</v>
      </c>
      <c r="F392" s="35"/>
    </row>
    <row r="393" spans="1:6">
      <c r="A393" s="166"/>
      <c r="B393" s="66" t="s">
        <v>414</v>
      </c>
      <c r="C393" s="23">
        <v>1</v>
      </c>
      <c r="D393" s="22">
        <f t="shared" si="20"/>
        <v>0.1</v>
      </c>
      <c r="E393" s="22">
        <f t="shared" si="19"/>
        <v>100</v>
      </c>
      <c r="F393" s="35"/>
    </row>
    <row r="394" spans="1:6" ht="15" thickBot="1">
      <c r="A394" s="167"/>
      <c r="B394" s="117" t="s">
        <v>415</v>
      </c>
      <c r="C394" s="127">
        <v>1</v>
      </c>
      <c r="D394" s="118">
        <f t="shared" si="20"/>
        <v>0.1</v>
      </c>
      <c r="E394" s="118">
        <f t="shared" si="19"/>
        <v>100</v>
      </c>
      <c r="F394" s="119"/>
    </row>
    <row r="395" spans="1:6" ht="15" thickBot="1">
      <c r="A395" s="125" t="s">
        <v>416</v>
      </c>
      <c r="B395" s="30" t="s">
        <v>89</v>
      </c>
      <c r="C395" s="31">
        <v>2</v>
      </c>
      <c r="D395" s="26">
        <f t="shared" si="20"/>
        <v>0.2</v>
      </c>
      <c r="E395" s="26">
        <f t="shared" si="19"/>
        <v>100</v>
      </c>
      <c r="F395" s="124"/>
    </row>
    <row r="396" spans="1:6" ht="15" thickBot="1">
      <c r="A396" s="125" t="s">
        <v>417</v>
      </c>
      <c r="B396" s="30" t="s">
        <v>418</v>
      </c>
      <c r="C396" s="31">
        <v>1</v>
      </c>
      <c r="D396" s="26">
        <f t="shared" si="20"/>
        <v>0.1</v>
      </c>
      <c r="E396" s="26">
        <f t="shared" si="19"/>
        <v>100</v>
      </c>
      <c r="F396" s="124"/>
    </row>
    <row r="397" spans="1:6">
      <c r="A397" s="165" t="s">
        <v>419</v>
      </c>
      <c r="B397" s="55" t="s">
        <v>420</v>
      </c>
      <c r="C397" s="27">
        <v>1</v>
      </c>
      <c r="D397" s="28">
        <f t="shared" si="20"/>
        <v>0.1</v>
      </c>
      <c r="E397" s="28">
        <f t="shared" si="19"/>
        <v>100</v>
      </c>
      <c r="F397" s="37"/>
    </row>
    <row r="398" spans="1:6">
      <c r="A398" s="166"/>
      <c r="B398" s="66" t="s">
        <v>421</v>
      </c>
      <c r="C398" s="23">
        <v>1</v>
      </c>
      <c r="D398" s="22">
        <f t="shared" si="20"/>
        <v>0.1</v>
      </c>
      <c r="E398" s="22">
        <f t="shared" si="19"/>
        <v>100</v>
      </c>
      <c r="F398" s="35"/>
    </row>
    <row r="399" spans="1:6">
      <c r="A399" s="166"/>
      <c r="B399" s="66" t="s">
        <v>422</v>
      </c>
      <c r="C399" s="23">
        <v>69</v>
      </c>
      <c r="D399" s="22">
        <f t="shared" si="20"/>
        <v>6.9</v>
      </c>
      <c r="E399" s="22">
        <f t="shared" si="19"/>
        <v>100</v>
      </c>
      <c r="F399" s="35"/>
    </row>
    <row r="400" spans="1:6">
      <c r="A400" s="166"/>
      <c r="B400" s="66" t="s">
        <v>423</v>
      </c>
      <c r="C400" s="23">
        <v>1</v>
      </c>
      <c r="D400" s="22">
        <f t="shared" si="20"/>
        <v>0.1</v>
      </c>
      <c r="E400" s="22">
        <f t="shared" si="19"/>
        <v>100</v>
      </c>
      <c r="F400" s="35"/>
    </row>
    <row r="401" spans="1:6">
      <c r="A401" s="166"/>
      <c r="B401" s="66" t="s">
        <v>424</v>
      </c>
      <c r="C401" s="23">
        <f>62+2106</f>
        <v>2168</v>
      </c>
      <c r="D401" s="22">
        <f t="shared" si="20"/>
        <v>216.8</v>
      </c>
      <c r="E401" s="22">
        <f t="shared" si="19"/>
        <v>216.8</v>
      </c>
      <c r="F401" s="35"/>
    </row>
    <row r="402" spans="1:6">
      <c r="A402" s="166"/>
      <c r="B402" s="66" t="s">
        <v>425</v>
      </c>
      <c r="C402" s="23">
        <f>1583+29</f>
        <v>1612</v>
      </c>
      <c r="D402" s="22">
        <f t="shared" si="20"/>
        <v>161.20000000000002</v>
      </c>
      <c r="E402" s="22">
        <f t="shared" si="19"/>
        <v>161.20000000000002</v>
      </c>
      <c r="F402" s="35"/>
    </row>
    <row r="403" spans="1:6">
      <c r="A403" s="166"/>
      <c r="B403" s="66" t="s">
        <v>426</v>
      </c>
      <c r="C403" s="23">
        <v>410</v>
      </c>
      <c r="D403" s="22">
        <f t="shared" ref="D403" si="21">C403*0.1</f>
        <v>41</v>
      </c>
      <c r="E403" s="22">
        <f t="shared" ref="E403" si="22">IF((C403*0.1)&lt;100,100,(C403*0.1))</f>
        <v>100</v>
      </c>
      <c r="F403" s="35"/>
    </row>
    <row r="404" spans="1:6">
      <c r="A404" s="166"/>
      <c r="B404" s="66" t="s">
        <v>427</v>
      </c>
      <c r="C404" s="23">
        <v>70</v>
      </c>
      <c r="D404" s="22">
        <f t="shared" si="20"/>
        <v>7</v>
      </c>
      <c r="E404" s="22">
        <f t="shared" ref="E404:E435" si="23">IF((C404*0.1)&lt;100,100,(C404*0.1))</f>
        <v>100</v>
      </c>
      <c r="F404" s="35"/>
    </row>
    <row r="405" spans="1:6">
      <c r="A405" s="166"/>
      <c r="B405" s="66" t="s">
        <v>428</v>
      </c>
      <c r="C405" s="23">
        <v>15</v>
      </c>
      <c r="D405" s="22">
        <f t="shared" si="20"/>
        <v>1.5</v>
      </c>
      <c r="E405" s="22">
        <f t="shared" si="23"/>
        <v>100</v>
      </c>
      <c r="F405" s="35"/>
    </row>
    <row r="406" spans="1:6">
      <c r="A406" s="166"/>
      <c r="B406" s="66" t="s">
        <v>173</v>
      </c>
      <c r="C406" s="23">
        <f>14+892+1</f>
        <v>907</v>
      </c>
      <c r="D406" s="22">
        <f t="shared" si="20"/>
        <v>90.7</v>
      </c>
      <c r="E406" s="22">
        <f t="shared" si="23"/>
        <v>100</v>
      </c>
      <c r="F406" s="35"/>
    </row>
    <row r="407" spans="1:6">
      <c r="A407" s="166"/>
      <c r="B407" s="66" t="s">
        <v>429</v>
      </c>
      <c r="C407" s="23">
        <v>79</v>
      </c>
      <c r="D407" s="22">
        <f t="shared" si="20"/>
        <v>7.9</v>
      </c>
      <c r="E407" s="22">
        <f t="shared" si="23"/>
        <v>100</v>
      </c>
      <c r="F407" s="35"/>
    </row>
    <row r="408" spans="1:6">
      <c r="A408" s="166"/>
      <c r="B408" s="66" t="s">
        <v>430</v>
      </c>
      <c r="C408" s="23">
        <v>51</v>
      </c>
      <c r="D408" s="22">
        <f t="shared" si="20"/>
        <v>5.1000000000000005</v>
      </c>
      <c r="E408" s="22">
        <f t="shared" si="23"/>
        <v>100</v>
      </c>
      <c r="F408" s="35"/>
    </row>
    <row r="409" spans="1:6">
      <c r="A409" s="166"/>
      <c r="B409" s="66" t="s">
        <v>431</v>
      </c>
      <c r="C409" s="23">
        <v>227</v>
      </c>
      <c r="D409" s="22">
        <f t="shared" si="20"/>
        <v>22.700000000000003</v>
      </c>
      <c r="E409" s="22">
        <f t="shared" si="23"/>
        <v>100</v>
      </c>
      <c r="F409" s="35"/>
    </row>
    <row r="410" spans="1:6">
      <c r="A410" s="166"/>
      <c r="B410" s="66" t="s">
        <v>212</v>
      </c>
      <c r="C410" s="23">
        <v>16</v>
      </c>
      <c r="D410" s="22">
        <f t="shared" si="20"/>
        <v>1.6</v>
      </c>
      <c r="E410" s="22">
        <f t="shared" si="23"/>
        <v>100</v>
      </c>
      <c r="F410" s="35"/>
    </row>
    <row r="411" spans="1:6">
      <c r="A411" s="166"/>
      <c r="B411" s="66" t="s">
        <v>432</v>
      </c>
      <c r="C411" s="23">
        <v>7</v>
      </c>
      <c r="D411" s="22">
        <f t="shared" si="20"/>
        <v>0.70000000000000007</v>
      </c>
      <c r="E411" s="22">
        <f t="shared" si="23"/>
        <v>100</v>
      </c>
      <c r="F411" s="35"/>
    </row>
    <row r="412" spans="1:6">
      <c r="A412" s="166"/>
      <c r="B412" s="66" t="s">
        <v>89</v>
      </c>
      <c r="C412" s="23">
        <v>3</v>
      </c>
      <c r="D412" s="22">
        <f t="shared" si="20"/>
        <v>0.30000000000000004</v>
      </c>
      <c r="E412" s="22">
        <f t="shared" si="23"/>
        <v>100</v>
      </c>
      <c r="F412" s="35"/>
    </row>
    <row r="413" spans="1:6">
      <c r="A413" s="166"/>
      <c r="B413" s="66" t="s">
        <v>433</v>
      </c>
      <c r="C413" s="23">
        <v>1</v>
      </c>
      <c r="D413" s="22">
        <f t="shared" si="20"/>
        <v>0.1</v>
      </c>
      <c r="E413" s="22">
        <f t="shared" si="23"/>
        <v>100</v>
      </c>
      <c r="F413" s="35"/>
    </row>
    <row r="414" spans="1:6">
      <c r="A414" s="166"/>
      <c r="B414" s="66" t="s">
        <v>434</v>
      </c>
      <c r="C414" s="23">
        <f>1282+30</f>
        <v>1312</v>
      </c>
      <c r="D414" s="22">
        <f t="shared" si="20"/>
        <v>131.20000000000002</v>
      </c>
      <c r="E414" s="22">
        <f t="shared" si="23"/>
        <v>131.20000000000002</v>
      </c>
      <c r="F414" s="35"/>
    </row>
    <row r="415" spans="1:6">
      <c r="A415" s="166"/>
      <c r="B415" s="66" t="s">
        <v>435</v>
      </c>
      <c r="C415" s="23">
        <v>1</v>
      </c>
      <c r="D415" s="22">
        <f t="shared" si="20"/>
        <v>0.1</v>
      </c>
      <c r="E415" s="22">
        <f t="shared" si="23"/>
        <v>100</v>
      </c>
      <c r="F415" s="35"/>
    </row>
    <row r="416" spans="1:6">
      <c r="A416" s="166"/>
      <c r="B416" s="66" t="s">
        <v>436</v>
      </c>
      <c r="C416" s="23">
        <v>144</v>
      </c>
      <c r="D416" s="22">
        <f t="shared" si="20"/>
        <v>14.4</v>
      </c>
      <c r="E416" s="22">
        <f t="shared" si="23"/>
        <v>100</v>
      </c>
      <c r="F416" s="35"/>
    </row>
    <row r="417" spans="1:6">
      <c r="A417" s="166"/>
      <c r="B417" s="66" t="s">
        <v>437</v>
      </c>
      <c r="C417" s="23">
        <v>94</v>
      </c>
      <c r="D417" s="22">
        <f t="shared" si="20"/>
        <v>9.4</v>
      </c>
      <c r="E417" s="22">
        <f t="shared" si="23"/>
        <v>100</v>
      </c>
      <c r="F417" s="35"/>
    </row>
    <row r="418" spans="1:6">
      <c r="A418" s="166"/>
      <c r="B418" s="66" t="s">
        <v>438</v>
      </c>
      <c r="C418" s="23">
        <v>13</v>
      </c>
      <c r="D418" s="22">
        <f t="shared" si="20"/>
        <v>1.3</v>
      </c>
      <c r="E418" s="22">
        <f t="shared" si="23"/>
        <v>100</v>
      </c>
      <c r="F418" s="35"/>
    </row>
    <row r="419" spans="1:6">
      <c r="A419" s="166"/>
      <c r="B419" s="117" t="s">
        <v>439</v>
      </c>
      <c r="C419" s="127">
        <v>72</v>
      </c>
      <c r="D419" s="118">
        <f t="shared" si="20"/>
        <v>7.2</v>
      </c>
      <c r="E419" s="118">
        <f t="shared" si="23"/>
        <v>100</v>
      </c>
      <c r="F419" s="119"/>
    </row>
    <row r="420" spans="1:6">
      <c r="A420" s="166"/>
      <c r="B420" s="117" t="s">
        <v>440</v>
      </c>
      <c r="C420" s="127">
        <v>164</v>
      </c>
      <c r="D420" s="118">
        <f t="shared" si="20"/>
        <v>16.400000000000002</v>
      </c>
      <c r="E420" s="118">
        <f t="shared" si="23"/>
        <v>100</v>
      </c>
      <c r="F420" s="119"/>
    </row>
    <row r="421" spans="1:6">
      <c r="A421" s="166"/>
      <c r="B421" s="117" t="s">
        <v>441</v>
      </c>
      <c r="C421" s="127">
        <v>16</v>
      </c>
      <c r="D421" s="118">
        <f t="shared" si="20"/>
        <v>1.6</v>
      </c>
      <c r="E421" s="118">
        <f t="shared" si="23"/>
        <v>100</v>
      </c>
      <c r="F421" s="119"/>
    </row>
    <row r="422" spans="1:6" ht="15" thickBot="1">
      <c r="A422" s="167"/>
      <c r="B422" s="117" t="s">
        <v>120</v>
      </c>
      <c r="C422" s="127">
        <v>66</v>
      </c>
      <c r="D422" s="118">
        <f t="shared" si="20"/>
        <v>6.6000000000000005</v>
      </c>
      <c r="E422" s="118">
        <f t="shared" si="23"/>
        <v>100</v>
      </c>
      <c r="F422" s="119"/>
    </row>
    <row r="423" spans="1:6">
      <c r="A423" s="168" t="s">
        <v>442</v>
      </c>
      <c r="B423" s="96" t="s">
        <v>443</v>
      </c>
      <c r="C423" s="69">
        <v>22</v>
      </c>
      <c r="D423" s="20">
        <f t="shared" si="20"/>
        <v>2.2000000000000002</v>
      </c>
      <c r="E423" s="20">
        <f t="shared" si="23"/>
        <v>100</v>
      </c>
      <c r="F423" s="97"/>
    </row>
    <row r="424" spans="1:6">
      <c r="A424" s="166"/>
      <c r="B424" s="85" t="s">
        <v>444</v>
      </c>
      <c r="C424" s="32">
        <v>6</v>
      </c>
      <c r="D424" s="22">
        <f t="shared" si="20"/>
        <v>0.60000000000000009</v>
      </c>
      <c r="E424" s="22">
        <f t="shared" si="23"/>
        <v>100</v>
      </c>
      <c r="F424" s="84"/>
    </row>
    <row r="425" spans="1:6">
      <c r="A425" s="166"/>
      <c r="B425" s="86">
        <v>1</v>
      </c>
      <c r="C425" s="52">
        <v>2</v>
      </c>
      <c r="D425" s="22">
        <f t="shared" si="20"/>
        <v>0.2</v>
      </c>
      <c r="E425" s="22">
        <f t="shared" si="23"/>
        <v>100</v>
      </c>
      <c r="F425" s="84"/>
    </row>
    <row r="426" spans="1:6">
      <c r="A426" s="166"/>
      <c r="B426" s="86" t="s">
        <v>445</v>
      </c>
      <c r="C426" s="52">
        <v>149</v>
      </c>
      <c r="D426" s="22">
        <f t="shared" si="20"/>
        <v>14.9</v>
      </c>
      <c r="E426" s="22">
        <f t="shared" si="23"/>
        <v>100</v>
      </c>
      <c r="F426" s="84"/>
    </row>
    <row r="427" spans="1:6">
      <c r="A427" s="166"/>
      <c r="B427" s="86">
        <v>2</v>
      </c>
      <c r="C427" s="52">
        <v>71</v>
      </c>
      <c r="D427" s="22">
        <f t="shared" si="20"/>
        <v>7.1000000000000005</v>
      </c>
      <c r="E427" s="22">
        <f t="shared" si="23"/>
        <v>100</v>
      </c>
      <c r="F427" s="84"/>
    </row>
    <row r="428" spans="1:6">
      <c r="A428" s="166"/>
      <c r="B428" s="86" t="s">
        <v>446</v>
      </c>
      <c r="C428" s="52">
        <v>1</v>
      </c>
      <c r="D428" s="22">
        <f t="shared" si="20"/>
        <v>0.1</v>
      </c>
      <c r="E428" s="22">
        <f t="shared" si="23"/>
        <v>100</v>
      </c>
      <c r="F428" s="84"/>
    </row>
    <row r="429" spans="1:6">
      <c r="A429" s="166"/>
      <c r="B429" s="86" t="s">
        <v>321</v>
      </c>
      <c r="C429" s="52">
        <v>154</v>
      </c>
      <c r="D429" s="22">
        <f t="shared" si="20"/>
        <v>15.4</v>
      </c>
      <c r="E429" s="22">
        <f t="shared" si="23"/>
        <v>100</v>
      </c>
      <c r="F429" s="84"/>
    </row>
    <row r="430" spans="1:6">
      <c r="A430" s="166"/>
      <c r="B430" s="86" t="s">
        <v>290</v>
      </c>
      <c r="C430" s="52">
        <v>191</v>
      </c>
      <c r="D430" s="22">
        <f t="shared" si="20"/>
        <v>19.100000000000001</v>
      </c>
      <c r="E430" s="22">
        <f t="shared" si="23"/>
        <v>100</v>
      </c>
      <c r="F430" s="84"/>
    </row>
    <row r="431" spans="1:6">
      <c r="A431" s="166"/>
      <c r="B431" s="86" t="s">
        <v>295</v>
      </c>
      <c r="C431" s="52">
        <v>12</v>
      </c>
      <c r="D431" s="22">
        <f t="shared" si="20"/>
        <v>1.2000000000000002</v>
      </c>
      <c r="E431" s="22">
        <f t="shared" si="23"/>
        <v>100</v>
      </c>
      <c r="F431" s="84"/>
    </row>
    <row r="432" spans="1:6">
      <c r="A432" s="166"/>
      <c r="B432" s="86" t="s">
        <v>447</v>
      </c>
      <c r="C432" s="52">
        <v>1</v>
      </c>
      <c r="D432" s="22">
        <f t="shared" si="20"/>
        <v>0.1</v>
      </c>
      <c r="E432" s="22">
        <f t="shared" si="23"/>
        <v>100</v>
      </c>
      <c r="F432" s="84"/>
    </row>
    <row r="433" spans="1:6" ht="15" thickBot="1">
      <c r="A433" s="169"/>
      <c r="B433" s="151" t="s">
        <v>90</v>
      </c>
      <c r="C433" s="152">
        <v>1</v>
      </c>
      <c r="D433" s="118">
        <f t="shared" si="20"/>
        <v>0.1</v>
      </c>
      <c r="E433" s="118">
        <f t="shared" si="23"/>
        <v>100</v>
      </c>
      <c r="F433" s="56"/>
    </row>
    <row r="434" spans="1:6">
      <c r="A434" s="165" t="s">
        <v>448</v>
      </c>
      <c r="B434" s="154" t="s">
        <v>449</v>
      </c>
      <c r="C434" s="153">
        <v>2</v>
      </c>
      <c r="D434" s="20">
        <f t="shared" ref="D434" si="24">C434*0.1</f>
        <v>0.2</v>
      </c>
      <c r="E434" s="20">
        <f t="shared" ref="E434" si="25">IF((C434*0.1)&lt;100,100,(C434*0.1))</f>
        <v>100</v>
      </c>
      <c r="F434" s="128"/>
    </row>
    <row r="435" spans="1:6" ht="15" thickBot="1">
      <c r="A435" s="167"/>
      <c r="B435" s="98" t="s">
        <v>450</v>
      </c>
      <c r="C435" s="99">
        <v>3</v>
      </c>
      <c r="D435" s="24">
        <f t="shared" si="20"/>
        <v>0.30000000000000004</v>
      </c>
      <c r="E435" s="24">
        <f t="shared" si="23"/>
        <v>100</v>
      </c>
      <c r="F435" s="140"/>
    </row>
  </sheetData>
  <autoFilter ref="A1:J1" xr:uid="{49351E9A-6F35-4417-9250-724C60BCFD55}"/>
  <mergeCells count="51">
    <mergeCell ref="A397:A422"/>
    <mergeCell ref="A423:A433"/>
    <mergeCell ref="A328:A330"/>
    <mergeCell ref="A434:A435"/>
    <mergeCell ref="A331:A337"/>
    <mergeCell ref="A338:A340"/>
    <mergeCell ref="A341:A345"/>
    <mergeCell ref="A346:A348"/>
    <mergeCell ref="A349:A394"/>
    <mergeCell ref="A317:A327"/>
    <mergeCell ref="A150:A153"/>
    <mergeCell ref="A154:A166"/>
    <mergeCell ref="A177:A186"/>
    <mergeCell ref="A187:A191"/>
    <mergeCell ref="A195:A205"/>
    <mergeCell ref="A211:A236"/>
    <mergeCell ref="A309:A310"/>
    <mergeCell ref="A278:A287"/>
    <mergeCell ref="A289:A303"/>
    <mergeCell ref="A167:A174"/>
    <mergeCell ref="A306:A307"/>
    <mergeCell ref="A311:A316"/>
    <mergeCell ref="A238:A244"/>
    <mergeCell ref="A245:A248"/>
    <mergeCell ref="A250:A251"/>
    <mergeCell ref="A2:A5"/>
    <mergeCell ref="A11:A13"/>
    <mergeCell ref="A6:A9"/>
    <mergeCell ref="A76:A79"/>
    <mergeCell ref="A14:A27"/>
    <mergeCell ref="A34:A35"/>
    <mergeCell ref="A44:A72"/>
    <mergeCell ref="A73:A75"/>
    <mergeCell ref="A28:A30"/>
    <mergeCell ref="A31:A33"/>
    <mergeCell ref="A36:A43"/>
    <mergeCell ref="A304:A305"/>
    <mergeCell ref="A81:A88"/>
    <mergeCell ref="A89:A94"/>
    <mergeCell ref="A95:A97"/>
    <mergeCell ref="A102:A105"/>
    <mergeCell ref="A106:A119"/>
    <mergeCell ref="A120:A123"/>
    <mergeCell ref="A126:A128"/>
    <mergeCell ref="A129:A142"/>
    <mergeCell ref="A143:A148"/>
    <mergeCell ref="A253:A259"/>
    <mergeCell ref="A260:A270"/>
    <mergeCell ref="A271:A277"/>
    <mergeCell ref="A124:A125"/>
    <mergeCell ref="A208:A210"/>
  </mergeCells>
  <pageMargins left="0.7" right="0.7" top="0.75" bottom="0.75" header="0.3" footer="0.3"/>
  <pageSetup paperSize="9" orientation="portrait" r:id="rId1"/>
  <ignoredErrors>
    <ignoredError sqref="E237" formula="1"/>
    <ignoredError sqref="B346:B348 B27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4A6F-3FD6-454D-960E-50EF77BE06E3}">
  <dimension ref="A1:G145"/>
  <sheetViews>
    <sheetView zoomScale="70" zoomScaleNormal="70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23.5703125" customWidth="1"/>
    <col min="2" max="2" width="16.42578125" bestFit="1" customWidth="1"/>
    <col min="3" max="3" width="16.140625" customWidth="1"/>
    <col min="4" max="4" width="11.710937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7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7" ht="15" thickTop="1">
      <c r="A2" s="23" t="s">
        <v>632</v>
      </c>
      <c r="B2" s="42">
        <v>1</v>
      </c>
      <c r="C2" s="43">
        <f>B2*0.3</f>
        <v>0.3</v>
      </c>
      <c r="D2" s="43">
        <f>IF((B2*0.3)&lt;100,100,(B2*0.3))</f>
        <v>100</v>
      </c>
      <c r="E2" s="41"/>
    </row>
    <row r="3" spans="1:7" ht="15" customHeight="1">
      <c r="A3" s="23" t="s">
        <v>633</v>
      </c>
      <c r="B3" s="8">
        <v>4</v>
      </c>
      <c r="C3" s="9">
        <f t="shared" ref="C3:C57" si="0">B3*0.3</f>
        <v>1.2</v>
      </c>
      <c r="D3" s="9">
        <f t="shared" ref="D3:D57" si="1">IF((B3*0.3)&lt;100,100,(B3*0.3))</f>
        <v>100</v>
      </c>
      <c r="E3" s="1"/>
    </row>
    <row r="4" spans="1:7">
      <c r="A4" s="23" t="s">
        <v>634</v>
      </c>
      <c r="B4" s="8">
        <v>47</v>
      </c>
      <c r="C4" s="9">
        <f t="shared" si="0"/>
        <v>14.1</v>
      </c>
      <c r="D4" s="9">
        <f t="shared" si="1"/>
        <v>100</v>
      </c>
      <c r="E4" s="1"/>
    </row>
    <row r="5" spans="1:7">
      <c r="A5" s="23" t="s">
        <v>635</v>
      </c>
      <c r="B5" s="8">
        <v>1</v>
      </c>
      <c r="C5" s="9">
        <f t="shared" si="0"/>
        <v>0.3</v>
      </c>
      <c r="D5" s="9">
        <f t="shared" si="1"/>
        <v>100</v>
      </c>
      <c r="E5" s="1"/>
    </row>
    <row r="6" spans="1:7">
      <c r="A6" s="23" t="s">
        <v>636</v>
      </c>
      <c r="B6" s="8">
        <v>3</v>
      </c>
      <c r="C6" s="9">
        <f t="shared" si="0"/>
        <v>0.89999999999999991</v>
      </c>
      <c r="D6" s="9">
        <f t="shared" si="1"/>
        <v>100</v>
      </c>
      <c r="E6" s="1"/>
    </row>
    <row r="7" spans="1:7">
      <c r="A7" s="23" t="s">
        <v>637</v>
      </c>
      <c r="B7" s="8">
        <v>78</v>
      </c>
      <c r="C7" s="9">
        <f t="shared" si="0"/>
        <v>23.4</v>
      </c>
      <c r="D7" s="9">
        <f t="shared" si="1"/>
        <v>100</v>
      </c>
      <c r="E7" s="1"/>
    </row>
    <row r="8" spans="1:7">
      <c r="A8" s="23" t="s">
        <v>638</v>
      </c>
      <c r="B8" s="8">
        <v>1</v>
      </c>
      <c r="C8" s="9">
        <f t="shared" si="0"/>
        <v>0.3</v>
      </c>
      <c r="D8" s="9">
        <f t="shared" si="1"/>
        <v>100</v>
      </c>
      <c r="E8" s="1"/>
    </row>
    <row r="9" spans="1:7">
      <c r="A9" s="23" t="s">
        <v>639</v>
      </c>
      <c r="B9" s="8">
        <v>2</v>
      </c>
      <c r="C9" s="9">
        <f t="shared" si="0"/>
        <v>0.6</v>
      </c>
      <c r="D9" s="9">
        <f t="shared" si="1"/>
        <v>100</v>
      </c>
      <c r="E9" s="1"/>
    </row>
    <row r="10" spans="1:7">
      <c r="A10" s="23" t="s">
        <v>640</v>
      </c>
      <c r="B10" s="23">
        <v>3</v>
      </c>
      <c r="C10" s="9">
        <f t="shared" si="0"/>
        <v>0.89999999999999991</v>
      </c>
      <c r="D10" s="9">
        <f t="shared" si="1"/>
        <v>100</v>
      </c>
      <c r="E10" s="35"/>
    </row>
    <row r="11" spans="1:7">
      <c r="A11" s="23" t="s">
        <v>641</v>
      </c>
      <c r="B11" s="23">
        <v>1</v>
      </c>
      <c r="C11" s="9">
        <f t="shared" si="0"/>
        <v>0.3</v>
      </c>
      <c r="D11" s="9">
        <f t="shared" si="1"/>
        <v>100</v>
      </c>
      <c r="E11" s="35"/>
    </row>
    <row r="12" spans="1:7">
      <c r="A12" s="23" t="s">
        <v>642</v>
      </c>
      <c r="B12" s="23">
        <v>1</v>
      </c>
      <c r="C12" s="9">
        <f t="shared" si="0"/>
        <v>0.3</v>
      </c>
      <c r="D12" s="9">
        <f t="shared" si="1"/>
        <v>100</v>
      </c>
      <c r="E12" s="35"/>
    </row>
    <row r="13" spans="1:7">
      <c r="A13" s="23" t="s">
        <v>643</v>
      </c>
      <c r="B13" s="23">
        <v>1</v>
      </c>
      <c r="C13" s="9">
        <f t="shared" si="0"/>
        <v>0.3</v>
      </c>
      <c r="D13" s="9">
        <f t="shared" si="1"/>
        <v>100</v>
      </c>
      <c r="E13" s="35"/>
    </row>
    <row r="14" spans="1:7">
      <c r="A14" s="52" t="s">
        <v>545</v>
      </c>
      <c r="B14" s="32">
        <v>4</v>
      </c>
      <c r="C14" s="53">
        <f t="shared" si="0"/>
        <v>1.2</v>
      </c>
      <c r="D14" s="53">
        <f t="shared" si="1"/>
        <v>100</v>
      </c>
      <c r="E14" s="47"/>
    </row>
    <row r="15" spans="1:7">
      <c r="A15" s="23" t="s">
        <v>644</v>
      </c>
      <c r="B15" s="23">
        <v>1</v>
      </c>
      <c r="C15" s="9">
        <f t="shared" si="0"/>
        <v>0.3</v>
      </c>
      <c r="D15" s="9">
        <f t="shared" si="1"/>
        <v>100</v>
      </c>
      <c r="E15" s="35"/>
      <c r="G15" t="s">
        <v>466</v>
      </c>
    </row>
    <row r="16" spans="1:7">
      <c r="A16" s="23" t="s">
        <v>645</v>
      </c>
      <c r="B16" s="23">
        <v>2</v>
      </c>
      <c r="C16" s="9">
        <f t="shared" si="0"/>
        <v>0.6</v>
      </c>
      <c r="D16" s="9">
        <f t="shared" si="1"/>
        <v>100</v>
      </c>
      <c r="E16" s="35"/>
    </row>
    <row r="17" spans="1:7">
      <c r="A17" s="23" t="s">
        <v>646</v>
      </c>
      <c r="B17" s="23">
        <v>2</v>
      </c>
      <c r="C17" s="9">
        <f t="shared" si="0"/>
        <v>0.6</v>
      </c>
      <c r="D17" s="9">
        <f t="shared" si="1"/>
        <v>100</v>
      </c>
      <c r="E17" s="35"/>
      <c r="G17" t="s">
        <v>457</v>
      </c>
    </row>
    <row r="18" spans="1:7">
      <c r="A18" s="23" t="s">
        <v>647</v>
      </c>
      <c r="B18" s="23">
        <v>211</v>
      </c>
      <c r="C18" s="9">
        <f t="shared" si="0"/>
        <v>63.3</v>
      </c>
      <c r="D18" s="9">
        <f t="shared" si="1"/>
        <v>100</v>
      </c>
      <c r="E18" s="35"/>
      <c r="G18" t="s">
        <v>211</v>
      </c>
    </row>
    <row r="19" spans="1:7">
      <c r="A19" s="23" t="s">
        <v>648</v>
      </c>
      <c r="B19" s="23">
        <v>1</v>
      </c>
      <c r="C19" s="9">
        <f t="shared" si="0"/>
        <v>0.3</v>
      </c>
      <c r="D19" s="9">
        <f t="shared" si="1"/>
        <v>100</v>
      </c>
      <c r="E19" s="35"/>
      <c r="G19" t="s">
        <v>460</v>
      </c>
    </row>
    <row r="20" spans="1:7">
      <c r="A20" s="23" t="s">
        <v>649</v>
      </c>
      <c r="B20" s="23">
        <v>2</v>
      </c>
      <c r="C20" s="9">
        <f t="shared" si="0"/>
        <v>0.6</v>
      </c>
      <c r="D20" s="9">
        <f t="shared" si="1"/>
        <v>100</v>
      </c>
      <c r="E20" s="35"/>
      <c r="G20" t="s">
        <v>468</v>
      </c>
    </row>
    <row r="21" spans="1:7">
      <c r="A21" s="23" t="s">
        <v>650</v>
      </c>
      <c r="B21" s="23">
        <v>8</v>
      </c>
      <c r="C21" s="9">
        <f t="shared" si="0"/>
        <v>2.4</v>
      </c>
      <c r="D21" s="9">
        <f t="shared" si="1"/>
        <v>100</v>
      </c>
      <c r="E21" s="35"/>
      <c r="G21" t="s">
        <v>469</v>
      </c>
    </row>
    <row r="22" spans="1:7">
      <c r="A22" s="102" t="s">
        <v>651</v>
      </c>
      <c r="B22" s="23">
        <v>1091</v>
      </c>
      <c r="C22" s="9">
        <f t="shared" si="0"/>
        <v>327.3</v>
      </c>
      <c r="D22" s="9">
        <f t="shared" si="1"/>
        <v>327.3</v>
      </c>
      <c r="E22" s="35"/>
      <c r="G22" t="s">
        <v>470</v>
      </c>
    </row>
    <row r="23" spans="1:7">
      <c r="A23" s="23" t="s">
        <v>652</v>
      </c>
      <c r="B23" s="23">
        <v>5</v>
      </c>
      <c r="C23" s="9">
        <f t="shared" si="0"/>
        <v>1.5</v>
      </c>
      <c r="D23" s="9">
        <f t="shared" si="1"/>
        <v>100</v>
      </c>
      <c r="E23" s="35"/>
      <c r="G23" t="s">
        <v>471</v>
      </c>
    </row>
    <row r="24" spans="1:7">
      <c r="A24" s="23" t="s">
        <v>653</v>
      </c>
      <c r="B24" s="23">
        <v>822</v>
      </c>
      <c r="C24" s="9">
        <f t="shared" si="0"/>
        <v>246.6</v>
      </c>
      <c r="D24" s="9">
        <f t="shared" si="1"/>
        <v>246.6</v>
      </c>
      <c r="E24" s="35"/>
      <c r="G24" t="s">
        <v>472</v>
      </c>
    </row>
    <row r="25" spans="1:7">
      <c r="A25" s="23" t="s">
        <v>654</v>
      </c>
      <c r="B25" s="23">
        <v>1</v>
      </c>
      <c r="C25" s="9">
        <f t="shared" si="0"/>
        <v>0.3</v>
      </c>
      <c r="D25" s="9">
        <f t="shared" si="1"/>
        <v>100</v>
      </c>
      <c r="E25" s="35"/>
    </row>
    <row r="26" spans="1:7">
      <c r="A26" s="23" t="s">
        <v>655</v>
      </c>
      <c r="B26" s="23">
        <v>1</v>
      </c>
      <c r="C26" s="9">
        <f t="shared" si="0"/>
        <v>0.3</v>
      </c>
      <c r="D26" s="9">
        <f t="shared" si="1"/>
        <v>100</v>
      </c>
      <c r="E26" s="35"/>
    </row>
    <row r="27" spans="1:7">
      <c r="A27" s="23" t="s">
        <v>656</v>
      </c>
      <c r="B27" s="23">
        <v>226</v>
      </c>
      <c r="C27" s="9">
        <f t="shared" si="0"/>
        <v>67.8</v>
      </c>
      <c r="D27" s="9">
        <f t="shared" si="1"/>
        <v>100</v>
      </c>
      <c r="E27" s="35"/>
    </row>
    <row r="28" spans="1:7">
      <c r="A28" s="23" t="s">
        <v>657</v>
      </c>
      <c r="B28" s="23">
        <v>2</v>
      </c>
      <c r="C28" s="9">
        <f t="shared" si="0"/>
        <v>0.6</v>
      </c>
      <c r="D28" s="9">
        <f t="shared" si="1"/>
        <v>100</v>
      </c>
      <c r="E28" s="35"/>
    </row>
    <row r="29" spans="1:7">
      <c r="A29" s="23" t="s">
        <v>658</v>
      </c>
      <c r="B29" s="23">
        <v>4</v>
      </c>
      <c r="C29" s="9">
        <f t="shared" si="0"/>
        <v>1.2</v>
      </c>
      <c r="D29" s="9">
        <f t="shared" si="1"/>
        <v>100</v>
      </c>
      <c r="E29" s="35"/>
    </row>
    <row r="30" spans="1:7">
      <c r="A30" s="23" t="s">
        <v>659</v>
      </c>
      <c r="B30" s="23">
        <v>2</v>
      </c>
      <c r="C30" s="9">
        <f t="shared" si="0"/>
        <v>0.6</v>
      </c>
      <c r="D30" s="9">
        <f t="shared" si="1"/>
        <v>100</v>
      </c>
      <c r="E30" s="35"/>
    </row>
    <row r="31" spans="1:7">
      <c r="A31" s="23" t="s">
        <v>660</v>
      </c>
      <c r="B31" s="23">
        <v>1</v>
      </c>
      <c r="C31" s="9">
        <f t="shared" si="0"/>
        <v>0.3</v>
      </c>
      <c r="D31" s="9">
        <f t="shared" si="1"/>
        <v>100</v>
      </c>
      <c r="E31" s="35"/>
    </row>
    <row r="32" spans="1:7">
      <c r="A32" s="23" t="s">
        <v>661</v>
      </c>
      <c r="B32" s="23">
        <v>9</v>
      </c>
      <c r="C32" s="9">
        <f t="shared" si="0"/>
        <v>2.6999999999999997</v>
      </c>
      <c r="D32" s="9">
        <f t="shared" si="1"/>
        <v>100</v>
      </c>
      <c r="E32" s="35"/>
    </row>
    <row r="33" spans="1:5">
      <c r="A33" s="23" t="s">
        <v>662</v>
      </c>
      <c r="B33" s="23">
        <v>7</v>
      </c>
      <c r="C33" s="9">
        <f t="shared" si="0"/>
        <v>2.1</v>
      </c>
      <c r="D33" s="9">
        <f t="shared" si="1"/>
        <v>100</v>
      </c>
      <c r="E33" s="35"/>
    </row>
    <row r="34" spans="1:5">
      <c r="A34" s="23" t="s">
        <v>663</v>
      </c>
      <c r="B34" s="23">
        <v>17</v>
      </c>
      <c r="C34" s="9">
        <f t="shared" si="0"/>
        <v>5.0999999999999996</v>
      </c>
      <c r="D34" s="9">
        <f t="shared" si="1"/>
        <v>100</v>
      </c>
      <c r="E34" s="35"/>
    </row>
    <row r="35" spans="1:5">
      <c r="A35" s="23" t="s">
        <v>664</v>
      </c>
      <c r="B35" s="23">
        <v>4</v>
      </c>
      <c r="C35" s="9">
        <f t="shared" si="0"/>
        <v>1.2</v>
      </c>
      <c r="D35" s="9">
        <f t="shared" si="1"/>
        <v>100</v>
      </c>
      <c r="E35" s="35"/>
    </row>
    <row r="36" spans="1:5">
      <c r="A36" s="23" t="s">
        <v>665</v>
      </c>
      <c r="B36" s="23">
        <v>3</v>
      </c>
      <c r="C36" s="9">
        <f t="shared" si="0"/>
        <v>0.89999999999999991</v>
      </c>
      <c r="D36" s="9">
        <f t="shared" si="1"/>
        <v>100</v>
      </c>
      <c r="E36" s="35"/>
    </row>
    <row r="37" spans="1:5">
      <c r="A37" s="23" t="s">
        <v>666</v>
      </c>
      <c r="B37" s="23">
        <v>1</v>
      </c>
      <c r="C37" s="9">
        <f t="shared" si="0"/>
        <v>0.3</v>
      </c>
      <c r="D37" s="9">
        <f t="shared" si="1"/>
        <v>100</v>
      </c>
      <c r="E37" s="35"/>
    </row>
    <row r="38" spans="1:5">
      <c r="A38" s="23" t="s">
        <v>667</v>
      </c>
      <c r="B38" s="23">
        <v>122</v>
      </c>
      <c r="C38" s="9">
        <f t="shared" si="0"/>
        <v>36.6</v>
      </c>
      <c r="D38" s="9">
        <f t="shared" si="1"/>
        <v>100</v>
      </c>
      <c r="E38" s="35"/>
    </row>
    <row r="39" spans="1:5">
      <c r="A39" s="23" t="s">
        <v>668</v>
      </c>
      <c r="B39" s="23">
        <v>35</v>
      </c>
      <c r="C39" s="9">
        <f t="shared" si="0"/>
        <v>10.5</v>
      </c>
      <c r="D39" s="9">
        <f t="shared" si="1"/>
        <v>100</v>
      </c>
      <c r="E39" s="35"/>
    </row>
    <row r="40" spans="1:5">
      <c r="A40" s="23" t="s">
        <v>669</v>
      </c>
      <c r="B40" s="23">
        <v>6</v>
      </c>
      <c r="C40" s="9">
        <f t="shared" si="0"/>
        <v>1.7999999999999998</v>
      </c>
      <c r="D40" s="9">
        <f t="shared" si="1"/>
        <v>100</v>
      </c>
      <c r="E40" s="35"/>
    </row>
    <row r="41" spans="1:5">
      <c r="A41" s="23" t="s">
        <v>670</v>
      </c>
      <c r="B41" s="23">
        <v>10</v>
      </c>
      <c r="C41" s="9">
        <f t="shared" si="0"/>
        <v>3</v>
      </c>
      <c r="D41" s="9">
        <f t="shared" si="1"/>
        <v>100</v>
      </c>
      <c r="E41" s="35"/>
    </row>
    <row r="42" spans="1:5">
      <c r="A42" s="23" t="s">
        <v>671</v>
      </c>
      <c r="B42" s="23">
        <v>3797</v>
      </c>
      <c r="C42" s="9">
        <f t="shared" si="0"/>
        <v>1139.0999999999999</v>
      </c>
      <c r="D42" s="9">
        <f t="shared" si="1"/>
        <v>1139.0999999999999</v>
      </c>
      <c r="E42" s="35"/>
    </row>
    <row r="43" spans="1:5">
      <c r="A43" s="23" t="s">
        <v>672</v>
      </c>
      <c r="B43" s="23">
        <v>65</v>
      </c>
      <c r="C43" s="9">
        <f t="shared" si="0"/>
        <v>19.5</v>
      </c>
      <c r="D43" s="9">
        <f t="shared" si="1"/>
        <v>100</v>
      </c>
      <c r="E43" s="35"/>
    </row>
    <row r="44" spans="1:5">
      <c r="A44" s="23" t="s">
        <v>673</v>
      </c>
      <c r="B44" s="23">
        <v>8</v>
      </c>
      <c r="C44" s="9">
        <f t="shared" si="0"/>
        <v>2.4</v>
      </c>
      <c r="D44" s="9">
        <f t="shared" si="1"/>
        <v>100</v>
      </c>
      <c r="E44" s="35"/>
    </row>
    <row r="45" spans="1:5">
      <c r="A45" s="23" t="s">
        <v>674</v>
      </c>
      <c r="B45" s="23">
        <v>2</v>
      </c>
      <c r="C45" s="9">
        <f t="shared" si="0"/>
        <v>0.6</v>
      </c>
      <c r="D45" s="9">
        <f t="shared" si="1"/>
        <v>100</v>
      </c>
      <c r="E45" s="35"/>
    </row>
    <row r="46" spans="1:5">
      <c r="A46" s="23" t="s">
        <v>675</v>
      </c>
      <c r="B46" s="23">
        <v>1</v>
      </c>
      <c r="C46" s="9">
        <f t="shared" si="0"/>
        <v>0.3</v>
      </c>
      <c r="D46" s="9">
        <f t="shared" si="1"/>
        <v>100</v>
      </c>
      <c r="E46" s="35"/>
    </row>
    <row r="47" spans="1:5">
      <c r="A47" s="23" t="s">
        <v>676</v>
      </c>
      <c r="B47" s="23">
        <v>11</v>
      </c>
      <c r="C47" s="9">
        <f t="shared" si="0"/>
        <v>3.3</v>
      </c>
      <c r="D47" s="9">
        <f t="shared" si="1"/>
        <v>100</v>
      </c>
      <c r="E47" s="35"/>
    </row>
    <row r="48" spans="1:5">
      <c r="A48" s="23" t="s">
        <v>677</v>
      </c>
      <c r="B48" s="23">
        <v>146</v>
      </c>
      <c r="C48" s="9">
        <f t="shared" si="0"/>
        <v>43.8</v>
      </c>
      <c r="D48" s="9">
        <f t="shared" si="1"/>
        <v>100</v>
      </c>
      <c r="E48" s="35"/>
    </row>
    <row r="49" spans="1:5">
      <c r="A49" s="52" t="s">
        <v>587</v>
      </c>
      <c r="B49" s="32">
        <v>8</v>
      </c>
      <c r="C49" s="53">
        <f t="shared" si="0"/>
        <v>2.4</v>
      </c>
      <c r="D49" s="53">
        <f t="shared" si="1"/>
        <v>100</v>
      </c>
      <c r="E49" s="47"/>
    </row>
    <row r="50" spans="1:5" hidden="1">
      <c r="A50" s="23"/>
      <c r="B50" s="23"/>
      <c r="C50" s="9">
        <f t="shared" si="0"/>
        <v>0</v>
      </c>
      <c r="D50" s="9">
        <f t="shared" si="1"/>
        <v>100</v>
      </c>
      <c r="E50" s="35"/>
    </row>
    <row r="51" spans="1:5" hidden="1">
      <c r="A51" s="23"/>
      <c r="B51" s="23"/>
      <c r="C51" s="9">
        <f t="shared" si="0"/>
        <v>0</v>
      </c>
      <c r="D51" s="9">
        <f t="shared" si="1"/>
        <v>100</v>
      </c>
      <c r="E51" s="35"/>
    </row>
    <row r="52" spans="1:5" hidden="1">
      <c r="A52" s="23"/>
      <c r="B52" s="23"/>
      <c r="C52" s="9">
        <f t="shared" si="0"/>
        <v>0</v>
      </c>
      <c r="D52" s="9">
        <f t="shared" si="1"/>
        <v>100</v>
      </c>
      <c r="E52" s="35"/>
    </row>
    <row r="53" spans="1:5" hidden="1">
      <c r="A53" s="23"/>
      <c r="B53" s="23"/>
      <c r="C53" s="9">
        <f t="shared" si="0"/>
        <v>0</v>
      </c>
      <c r="D53" s="9">
        <f t="shared" si="1"/>
        <v>100</v>
      </c>
      <c r="E53" s="35"/>
    </row>
    <row r="54" spans="1:5" hidden="1">
      <c r="A54" s="23"/>
      <c r="B54" s="23"/>
      <c r="C54" s="9"/>
      <c r="D54" s="9"/>
      <c r="E54" s="35"/>
    </row>
    <row r="55" spans="1:5" hidden="1">
      <c r="A55" s="23"/>
      <c r="B55" s="23"/>
      <c r="C55" s="9"/>
      <c r="D55" s="9"/>
      <c r="E55" s="35"/>
    </row>
    <row r="56" spans="1:5" hidden="1">
      <c r="A56" s="23"/>
      <c r="B56" s="23"/>
      <c r="C56" s="9">
        <f t="shared" si="0"/>
        <v>0</v>
      </c>
      <c r="D56" s="9">
        <f t="shared" si="1"/>
        <v>100</v>
      </c>
      <c r="E56" s="35"/>
    </row>
    <row r="57" spans="1:5" hidden="1">
      <c r="A57" s="23"/>
      <c r="B57" s="23"/>
      <c r="C57" s="9">
        <f t="shared" si="0"/>
        <v>0</v>
      </c>
      <c r="D57" s="9">
        <f t="shared" si="1"/>
        <v>100</v>
      </c>
      <c r="E57" s="35"/>
    </row>
    <row r="58" spans="1:5" hidden="1">
      <c r="A58" s="23"/>
      <c r="B58" s="23"/>
      <c r="C58" s="9"/>
      <c r="D58" s="9"/>
      <c r="E58" s="35"/>
    </row>
    <row r="59" spans="1:5" hidden="1">
      <c r="A59" s="23"/>
      <c r="B59" s="23"/>
      <c r="C59" s="9"/>
      <c r="D59" s="9"/>
      <c r="E59" s="35"/>
    </row>
    <row r="60" spans="1:5" hidden="1">
      <c r="A60" s="23"/>
      <c r="B60" s="23"/>
      <c r="C60" s="9"/>
      <c r="D60" s="9"/>
      <c r="E60" s="35"/>
    </row>
    <row r="61" spans="1:5" hidden="1">
      <c r="B61" s="23"/>
      <c r="C61" s="9"/>
      <c r="D61" s="9"/>
      <c r="E61" s="35"/>
    </row>
    <row r="62" spans="1:5" hidden="1">
      <c r="B62" s="23"/>
      <c r="C62" s="9"/>
      <c r="D62" s="9"/>
      <c r="E62" s="35"/>
    </row>
    <row r="63" spans="1:5" hidden="1">
      <c r="B63" s="23"/>
      <c r="C63" s="9"/>
      <c r="D63" s="9"/>
      <c r="E63" s="35"/>
    </row>
    <row r="64" spans="1:5" hidden="1">
      <c r="B64" s="23"/>
      <c r="C64" s="9"/>
      <c r="D64" s="9"/>
      <c r="E64" s="35"/>
    </row>
    <row r="65" spans="2:5" hidden="1">
      <c r="B65" s="23"/>
      <c r="C65" s="22"/>
      <c r="D65" s="9"/>
      <c r="E65" s="35"/>
    </row>
    <row r="66" spans="2:5" hidden="1">
      <c r="B66" s="23"/>
      <c r="C66" s="22"/>
      <c r="D66" s="9"/>
      <c r="E66" s="35"/>
    </row>
    <row r="67" spans="2:5" hidden="1">
      <c r="B67" s="23"/>
      <c r="C67" s="22"/>
      <c r="D67" s="9"/>
      <c r="E67" s="35"/>
    </row>
    <row r="68" spans="2:5" hidden="1">
      <c r="B68" s="12"/>
      <c r="C68" s="12"/>
    </row>
    <row r="69" spans="2:5" hidden="1">
      <c r="B69" s="12"/>
      <c r="C69" s="12"/>
    </row>
    <row r="70" spans="2:5" hidden="1">
      <c r="B70" s="12"/>
      <c r="C70" s="12"/>
    </row>
    <row r="71" spans="2:5" hidden="1">
      <c r="B71" s="12"/>
      <c r="C71" s="12"/>
    </row>
    <row r="72" spans="2:5" hidden="1">
      <c r="B72" s="12"/>
      <c r="C72" s="12"/>
    </row>
    <row r="73" spans="2:5" hidden="1">
      <c r="B73" s="12"/>
      <c r="C73" s="12"/>
    </row>
    <row r="74" spans="2:5" hidden="1">
      <c r="B74" s="12"/>
      <c r="C74" s="12"/>
    </row>
    <row r="75" spans="2:5" hidden="1">
      <c r="B75" s="12"/>
      <c r="C75" s="12"/>
    </row>
    <row r="76" spans="2:5" hidden="1">
      <c r="B76" s="12"/>
      <c r="C76" s="12"/>
    </row>
    <row r="77" spans="2:5" hidden="1">
      <c r="B77" s="12"/>
      <c r="C77" s="12"/>
    </row>
    <row r="78" spans="2:5" hidden="1">
      <c r="B78" s="12"/>
      <c r="C78" s="12"/>
    </row>
    <row r="79" spans="2:5" hidden="1">
      <c r="B79" s="12"/>
      <c r="C79" s="12"/>
    </row>
    <row r="80" spans="2:5" hidden="1">
      <c r="B80" s="12"/>
      <c r="C80" s="12"/>
    </row>
    <row r="81" spans="2:3" hidden="1">
      <c r="B81" s="12"/>
      <c r="C81" s="12"/>
    </row>
    <row r="82" spans="2:3" hidden="1">
      <c r="B82" s="12"/>
      <c r="C82" s="12"/>
    </row>
    <row r="83" spans="2:3" hidden="1">
      <c r="B83" s="12"/>
      <c r="C83" s="12"/>
    </row>
    <row r="84" spans="2:3" hidden="1">
      <c r="B84" s="12"/>
      <c r="C84" s="12"/>
    </row>
    <row r="85" spans="2:3" hidden="1">
      <c r="B85" s="12"/>
      <c r="C85" s="12"/>
    </row>
    <row r="86" spans="2:3" hidden="1">
      <c r="B86" s="12"/>
      <c r="C86" s="12"/>
    </row>
    <row r="87" spans="2:3" hidden="1">
      <c r="B87" s="12"/>
      <c r="C87" s="12"/>
    </row>
    <row r="88" spans="2:3" hidden="1">
      <c r="B88" s="12"/>
      <c r="C88" s="12"/>
    </row>
    <row r="89" spans="2:3" hidden="1">
      <c r="B89" s="12"/>
      <c r="C89" s="12"/>
    </row>
    <row r="90" spans="2:3" hidden="1">
      <c r="B90" s="12"/>
      <c r="C90" s="12"/>
    </row>
    <row r="91" spans="2:3" hidden="1">
      <c r="B91" s="12"/>
      <c r="C91" s="12"/>
    </row>
    <row r="92" spans="2:3" hidden="1">
      <c r="B92" s="12"/>
      <c r="C92" s="12"/>
    </row>
    <row r="93" spans="2:3" hidden="1">
      <c r="B93" s="12"/>
      <c r="C93" s="12"/>
    </row>
    <row r="94" spans="2:3" hidden="1">
      <c r="B94" s="12"/>
      <c r="C94" s="12"/>
    </row>
    <row r="95" spans="2:3" hidden="1">
      <c r="B95" s="12"/>
      <c r="C95" s="12"/>
    </row>
    <row r="96" spans="2:3" hidden="1">
      <c r="B96" s="12"/>
      <c r="C96" s="12"/>
    </row>
    <row r="97" spans="1:3" hidden="1">
      <c r="B97" s="12"/>
      <c r="C97" s="12"/>
    </row>
    <row r="98" spans="1:3" hidden="1">
      <c r="B98" s="12"/>
      <c r="C98" s="12"/>
    </row>
    <row r="99" spans="1:3" hidden="1">
      <c r="B99" s="12"/>
      <c r="C99" s="12"/>
    </row>
    <row r="100" spans="1:3" hidden="1">
      <c r="B100" s="12"/>
      <c r="C100" s="12"/>
    </row>
    <row r="101" spans="1:3" hidden="1">
      <c r="B101" s="12"/>
      <c r="C101" s="12"/>
    </row>
    <row r="102" spans="1:3" hidden="1">
      <c r="B102" s="12"/>
      <c r="C102" s="12"/>
    </row>
    <row r="103" spans="1:3" hidden="1">
      <c r="B103" s="12"/>
      <c r="C103" s="12"/>
    </row>
    <row r="104" spans="1:3" hidden="1">
      <c r="B104" s="12"/>
      <c r="C104" s="12"/>
    </row>
    <row r="105" spans="1:3" hidden="1">
      <c r="B105" s="12"/>
      <c r="C105" s="12"/>
    </row>
    <row r="106" spans="1:3" hidden="1">
      <c r="B106" s="12"/>
      <c r="C106" s="12"/>
    </row>
    <row r="107" spans="1:3" hidden="1">
      <c r="A107" s="12"/>
      <c r="B107" s="12"/>
      <c r="C107" s="12"/>
    </row>
    <row r="108" spans="1:3" hidden="1">
      <c r="A108" s="12"/>
      <c r="B108" s="12"/>
      <c r="C108" s="12"/>
    </row>
    <row r="109" spans="1:3" hidden="1">
      <c r="A109" s="12"/>
      <c r="B109" s="12"/>
      <c r="C109" s="12"/>
    </row>
    <row r="110" spans="1:3" hidden="1">
      <c r="A110" s="12"/>
      <c r="B110" s="12"/>
      <c r="C110" s="12"/>
    </row>
    <row r="111" spans="1:3" hidden="1">
      <c r="A111" s="12"/>
      <c r="B111" s="12"/>
      <c r="C111" s="12"/>
    </row>
    <row r="112" spans="1:3" hidden="1">
      <c r="A112" s="12"/>
      <c r="B112" s="12"/>
      <c r="C112" s="12"/>
    </row>
    <row r="113" spans="1:3" hidden="1">
      <c r="A113" s="12"/>
      <c r="B113" s="12"/>
      <c r="C113" s="12"/>
    </row>
    <row r="114" spans="1:3" hidden="1">
      <c r="A114" s="12"/>
      <c r="B114" s="12"/>
      <c r="C114" s="12"/>
    </row>
    <row r="115" spans="1:3" hidden="1">
      <c r="A115" s="12"/>
      <c r="B115" s="12"/>
      <c r="C115" s="12"/>
    </row>
    <row r="116" spans="1:3" hidden="1">
      <c r="A116" s="12"/>
      <c r="B116" s="12"/>
      <c r="C116" s="12"/>
    </row>
    <row r="117" spans="1:3" hidden="1">
      <c r="A117" s="12"/>
      <c r="B117" s="12"/>
      <c r="C117" s="12"/>
    </row>
    <row r="118" spans="1:3" hidden="1">
      <c r="A118" s="12"/>
      <c r="B118" s="12"/>
      <c r="C118" s="12"/>
    </row>
    <row r="119" spans="1:3" hidden="1">
      <c r="A119" s="12"/>
      <c r="B119" s="12"/>
      <c r="C119" s="12"/>
    </row>
    <row r="120" spans="1:3" hidden="1">
      <c r="A120" s="12"/>
      <c r="B120" s="12"/>
      <c r="C120" s="12"/>
    </row>
    <row r="121" spans="1:3" hidden="1">
      <c r="A121" s="12"/>
      <c r="B121" s="12"/>
      <c r="C121" s="12"/>
    </row>
    <row r="122" spans="1:3" hidden="1">
      <c r="A122" s="12"/>
      <c r="B122" s="12"/>
      <c r="C122" s="12"/>
    </row>
    <row r="123" spans="1:3" hidden="1">
      <c r="A123" s="12"/>
      <c r="B123" s="12"/>
      <c r="C123" s="12"/>
    </row>
    <row r="124" spans="1:3" hidden="1">
      <c r="A124" s="12"/>
      <c r="B124" s="12"/>
      <c r="C124" s="12"/>
    </row>
    <row r="125" spans="1:3" hidden="1">
      <c r="A125" s="12"/>
      <c r="B125" s="12"/>
      <c r="C125" s="12"/>
    </row>
    <row r="126" spans="1:3" hidden="1">
      <c r="A126" s="12"/>
      <c r="B126" s="12"/>
      <c r="C126" s="12"/>
    </row>
    <row r="127" spans="1:3" hidden="1">
      <c r="A127" s="12"/>
      <c r="B127" s="12"/>
      <c r="C127" s="12"/>
    </row>
    <row r="128" spans="1:3" hidden="1">
      <c r="A128" s="12"/>
      <c r="B128" s="12"/>
      <c r="C128" s="12"/>
    </row>
    <row r="129" spans="1:3" hidden="1">
      <c r="A129" s="12"/>
      <c r="B129" s="12"/>
      <c r="C129" s="12"/>
    </row>
    <row r="130" spans="1:3" hidden="1">
      <c r="A130" s="12"/>
      <c r="B130" s="12"/>
      <c r="C130" s="12"/>
    </row>
    <row r="131" spans="1:3" hidden="1">
      <c r="A131" s="12"/>
      <c r="B131" s="12"/>
      <c r="C131" s="12"/>
    </row>
    <row r="132" spans="1:3" hidden="1">
      <c r="A132" s="12"/>
      <c r="B132" s="12"/>
      <c r="C132" s="12"/>
    </row>
    <row r="133" spans="1:3" hidden="1">
      <c r="A133" s="12"/>
      <c r="B133" s="12"/>
      <c r="C133" s="12"/>
    </row>
    <row r="134" spans="1:3" hidden="1">
      <c r="A134" s="12"/>
      <c r="B134" s="12"/>
      <c r="C134" s="12"/>
    </row>
    <row r="135" spans="1:3" hidden="1">
      <c r="A135" s="12"/>
      <c r="B135" s="12"/>
      <c r="C135" s="12"/>
    </row>
    <row r="136" spans="1:3" hidden="1">
      <c r="A136" s="12"/>
      <c r="B136" s="12"/>
      <c r="C136" s="12"/>
    </row>
    <row r="137" spans="1:3" hidden="1">
      <c r="A137" s="12"/>
      <c r="B137" s="12"/>
      <c r="C137" s="12"/>
    </row>
    <row r="138" spans="1:3" hidden="1">
      <c r="A138" s="12"/>
      <c r="B138" s="12"/>
      <c r="C138" s="12"/>
    </row>
    <row r="139" spans="1:3" hidden="1">
      <c r="A139" s="12"/>
      <c r="B139" s="12"/>
      <c r="C139" s="12"/>
    </row>
    <row r="140" spans="1:3" hidden="1">
      <c r="A140" s="12"/>
      <c r="B140" s="12"/>
      <c r="C140" s="12"/>
    </row>
    <row r="141" spans="1:3" hidden="1">
      <c r="A141" s="12"/>
      <c r="B141" s="12"/>
      <c r="C141" s="12"/>
    </row>
    <row r="142" spans="1:3" hidden="1">
      <c r="A142" s="12"/>
      <c r="B142" s="12"/>
      <c r="C142" s="12"/>
    </row>
    <row r="143" spans="1:3" hidden="1">
      <c r="A143" s="12"/>
      <c r="B143" s="12"/>
      <c r="C143" s="12"/>
    </row>
    <row r="144" spans="1:3" hidden="1">
      <c r="A144" s="12"/>
      <c r="B144" s="12"/>
      <c r="C144" s="12"/>
    </row>
    <row r="145" spans="1:3" hidden="1">
      <c r="A145" s="12"/>
      <c r="B145" s="12"/>
      <c r="C145" s="12"/>
    </row>
  </sheetData>
  <autoFilter ref="A1:E53" xr:uid="{44A94A6F-3FD6-454D-960E-50EF77BE06E3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4C87-8297-495A-AF88-9FB3268E31F9}">
  <dimension ref="A1:G96"/>
  <sheetViews>
    <sheetView zoomScale="85" zoomScaleNormal="85" workbookViewId="0">
      <pane ySplit="1" topLeftCell="A2" activePane="bottomLeft" state="frozen"/>
      <selection pane="bottomLeft" activeCell="D5" sqref="D5"/>
    </sheetView>
  </sheetViews>
  <sheetFormatPr defaultColWidth="0" defaultRowHeight="14.45" zeroHeight="1"/>
  <cols>
    <col min="1" max="1" width="17.5703125" style="12" bestFit="1" customWidth="1"/>
    <col min="2" max="2" width="16.28515625" customWidth="1"/>
    <col min="3" max="3" width="16.42578125" bestFit="1" customWidth="1"/>
    <col min="4" max="4" width="18.85546875" bestFit="1" customWidth="1"/>
    <col min="5" max="5" width="24.42578125" bestFit="1" customWidth="1"/>
    <col min="6" max="6" width="13.7109375" bestFit="1" customWidth="1"/>
    <col min="7" max="7" width="13.85546875" customWidth="1"/>
    <col min="8" max="16384" width="8.7109375" hidden="1"/>
  </cols>
  <sheetData>
    <row r="1" spans="1:7" ht="72.95" thickBot="1">
      <c r="A1" s="103" t="s">
        <v>0</v>
      </c>
      <c r="B1" s="104" t="s">
        <v>678</v>
      </c>
      <c r="C1" s="104" t="s">
        <v>679</v>
      </c>
      <c r="D1" s="104" t="s">
        <v>680</v>
      </c>
      <c r="E1" s="104" t="s">
        <v>681</v>
      </c>
      <c r="F1" s="104" t="s">
        <v>4</v>
      </c>
      <c r="G1" s="104" t="s">
        <v>5</v>
      </c>
    </row>
    <row r="2" spans="1:7">
      <c r="A2" s="77" t="s">
        <v>682</v>
      </c>
      <c r="B2" s="77">
        <v>0</v>
      </c>
      <c r="C2" s="27">
        <v>9</v>
      </c>
      <c r="D2" s="27">
        <f t="shared" ref="D2:D61" si="0">B2+C2</f>
        <v>9</v>
      </c>
      <c r="E2" s="28">
        <f t="shared" ref="E2:E61" si="1">D2*0.1</f>
        <v>0.9</v>
      </c>
      <c r="F2" s="27">
        <f t="shared" ref="F2:F61" si="2">IF((D2*0.1)&lt;100,100,(D2*0.1))</f>
        <v>100</v>
      </c>
      <c r="G2" s="37"/>
    </row>
    <row r="3" spans="1:7">
      <c r="A3" s="105" t="s">
        <v>683</v>
      </c>
      <c r="B3" s="105">
        <v>4</v>
      </c>
      <c r="C3" s="23">
        <v>1</v>
      </c>
      <c r="D3" s="23">
        <f t="shared" si="0"/>
        <v>5</v>
      </c>
      <c r="E3" s="22">
        <f t="shared" si="1"/>
        <v>0.5</v>
      </c>
      <c r="F3" s="23">
        <f t="shared" si="2"/>
        <v>100</v>
      </c>
      <c r="G3" s="35"/>
    </row>
    <row r="4" spans="1:7">
      <c r="A4" s="105" t="s">
        <v>684</v>
      </c>
      <c r="B4" s="105">
        <v>22</v>
      </c>
      <c r="C4" s="23">
        <v>36</v>
      </c>
      <c r="D4" s="23">
        <f t="shared" si="0"/>
        <v>58</v>
      </c>
      <c r="E4" s="22">
        <f t="shared" si="1"/>
        <v>5.8000000000000007</v>
      </c>
      <c r="F4" s="23">
        <f t="shared" si="2"/>
        <v>100</v>
      </c>
      <c r="G4" s="35"/>
    </row>
    <row r="5" spans="1:7">
      <c r="A5" s="105" t="s">
        <v>685</v>
      </c>
      <c r="B5" s="105">
        <v>0</v>
      </c>
      <c r="C5" s="23">
        <v>1</v>
      </c>
      <c r="D5" s="23">
        <f t="shared" si="0"/>
        <v>1</v>
      </c>
      <c r="E5" s="22">
        <f t="shared" si="1"/>
        <v>0.1</v>
      </c>
      <c r="F5" s="23">
        <f t="shared" si="2"/>
        <v>100</v>
      </c>
      <c r="G5" s="35"/>
    </row>
    <row r="6" spans="1:7">
      <c r="A6" s="105" t="s">
        <v>686</v>
      </c>
      <c r="B6" s="105">
        <v>0</v>
      </c>
      <c r="C6" s="23">
        <v>8</v>
      </c>
      <c r="D6" s="23">
        <f t="shared" si="0"/>
        <v>8</v>
      </c>
      <c r="E6" s="22">
        <f t="shared" si="1"/>
        <v>0.8</v>
      </c>
      <c r="F6" s="23">
        <f t="shared" si="2"/>
        <v>100</v>
      </c>
      <c r="G6" s="35"/>
    </row>
    <row r="7" spans="1:7">
      <c r="A7" s="105" t="s">
        <v>687</v>
      </c>
      <c r="B7" s="105">
        <v>0</v>
      </c>
      <c r="C7" s="23">
        <v>4</v>
      </c>
      <c r="D7" s="23">
        <f t="shared" si="0"/>
        <v>4</v>
      </c>
      <c r="E7" s="22">
        <f t="shared" si="1"/>
        <v>0.4</v>
      </c>
      <c r="F7" s="23">
        <f t="shared" si="2"/>
        <v>100</v>
      </c>
      <c r="G7" s="35"/>
    </row>
    <row r="8" spans="1:7">
      <c r="A8" s="105" t="s">
        <v>688</v>
      </c>
      <c r="B8" s="105">
        <v>54</v>
      </c>
      <c r="C8" s="23">
        <v>34</v>
      </c>
      <c r="D8" s="23">
        <f t="shared" si="0"/>
        <v>88</v>
      </c>
      <c r="E8" s="22">
        <f t="shared" si="1"/>
        <v>8.8000000000000007</v>
      </c>
      <c r="F8" s="23">
        <f t="shared" si="2"/>
        <v>100</v>
      </c>
      <c r="G8" s="35"/>
    </row>
    <row r="9" spans="1:7">
      <c r="A9" s="105" t="s">
        <v>689</v>
      </c>
      <c r="B9" s="105">
        <v>4</v>
      </c>
      <c r="C9" s="23">
        <v>37</v>
      </c>
      <c r="D9" s="23">
        <f t="shared" si="0"/>
        <v>41</v>
      </c>
      <c r="E9" s="22">
        <f t="shared" si="1"/>
        <v>4.1000000000000005</v>
      </c>
      <c r="F9" s="23">
        <f t="shared" si="2"/>
        <v>100</v>
      </c>
      <c r="G9" s="35"/>
    </row>
    <row r="10" spans="1:7">
      <c r="A10" s="105" t="s">
        <v>690</v>
      </c>
      <c r="B10" s="105">
        <v>1</v>
      </c>
      <c r="C10" s="23">
        <v>0</v>
      </c>
      <c r="D10" s="23">
        <f t="shared" si="0"/>
        <v>1</v>
      </c>
      <c r="E10" s="22">
        <f t="shared" si="1"/>
        <v>0.1</v>
      </c>
      <c r="F10" s="23">
        <f t="shared" si="2"/>
        <v>100</v>
      </c>
      <c r="G10" s="35"/>
    </row>
    <row r="11" spans="1:7">
      <c r="A11" s="105" t="s">
        <v>691</v>
      </c>
      <c r="B11" s="105">
        <v>1</v>
      </c>
      <c r="C11" s="23">
        <v>0</v>
      </c>
      <c r="D11" s="23">
        <f t="shared" si="0"/>
        <v>1</v>
      </c>
      <c r="E11" s="22">
        <f t="shared" si="1"/>
        <v>0.1</v>
      </c>
      <c r="F11" s="23">
        <f t="shared" si="2"/>
        <v>100</v>
      </c>
      <c r="G11" s="35"/>
    </row>
    <row r="12" spans="1:7">
      <c r="A12" s="105" t="s">
        <v>692</v>
      </c>
      <c r="B12" s="105">
        <v>3</v>
      </c>
      <c r="C12" s="23">
        <v>0</v>
      </c>
      <c r="D12" s="23">
        <f t="shared" si="0"/>
        <v>3</v>
      </c>
      <c r="E12" s="22">
        <f t="shared" si="1"/>
        <v>0.30000000000000004</v>
      </c>
      <c r="F12" s="23">
        <f t="shared" si="2"/>
        <v>100</v>
      </c>
      <c r="G12" s="35"/>
    </row>
    <row r="13" spans="1:7" hidden="1">
      <c r="A13" s="105"/>
      <c r="B13" s="105"/>
      <c r="C13" s="23"/>
      <c r="D13" s="23">
        <f t="shared" si="0"/>
        <v>0</v>
      </c>
      <c r="E13" s="22">
        <f t="shared" si="1"/>
        <v>0</v>
      </c>
      <c r="F13" s="23">
        <f t="shared" si="2"/>
        <v>100</v>
      </c>
      <c r="G13" s="35"/>
    </row>
    <row r="14" spans="1:7" hidden="1">
      <c r="A14" s="105"/>
      <c r="B14" s="105"/>
      <c r="C14" s="23"/>
      <c r="D14" s="23">
        <f t="shared" si="0"/>
        <v>0</v>
      </c>
      <c r="E14" s="22">
        <f t="shared" si="1"/>
        <v>0</v>
      </c>
      <c r="F14" s="23">
        <f t="shared" si="2"/>
        <v>100</v>
      </c>
      <c r="G14" s="35"/>
    </row>
    <row r="15" spans="1:7" hidden="1">
      <c r="A15" s="105"/>
      <c r="B15" s="105"/>
      <c r="C15" s="23"/>
      <c r="D15" s="23">
        <f t="shared" si="0"/>
        <v>0</v>
      </c>
      <c r="E15" s="22">
        <f t="shared" si="1"/>
        <v>0</v>
      </c>
      <c r="F15" s="23">
        <f t="shared" si="2"/>
        <v>100</v>
      </c>
      <c r="G15" s="35"/>
    </row>
    <row r="16" spans="1:7" hidden="1">
      <c r="A16" s="105"/>
      <c r="B16" s="105"/>
      <c r="C16" s="23"/>
      <c r="D16" s="23">
        <f t="shared" si="0"/>
        <v>0</v>
      </c>
      <c r="E16" s="22">
        <f t="shared" si="1"/>
        <v>0</v>
      </c>
      <c r="F16" s="23">
        <f t="shared" si="2"/>
        <v>100</v>
      </c>
      <c r="G16" s="35"/>
    </row>
    <row r="17" spans="1:7" hidden="1">
      <c r="A17" s="105"/>
      <c r="B17" s="105"/>
      <c r="C17" s="23"/>
      <c r="D17" s="23">
        <f t="shared" si="0"/>
        <v>0</v>
      </c>
      <c r="E17" s="22">
        <f t="shared" si="1"/>
        <v>0</v>
      </c>
      <c r="F17" s="23">
        <f t="shared" si="2"/>
        <v>100</v>
      </c>
      <c r="G17" s="35"/>
    </row>
    <row r="18" spans="1:7" hidden="1">
      <c r="A18" s="105"/>
      <c r="B18" s="105"/>
      <c r="C18" s="23"/>
      <c r="D18" s="23">
        <f t="shared" si="0"/>
        <v>0</v>
      </c>
      <c r="E18" s="22">
        <f t="shared" si="1"/>
        <v>0</v>
      </c>
      <c r="F18" s="23">
        <f t="shared" si="2"/>
        <v>100</v>
      </c>
      <c r="G18" s="35"/>
    </row>
    <row r="19" spans="1:7" hidden="1">
      <c r="A19" s="105"/>
      <c r="B19" s="105"/>
      <c r="C19" s="23"/>
      <c r="D19" s="23">
        <f t="shared" si="0"/>
        <v>0</v>
      </c>
      <c r="E19" s="22">
        <f t="shared" si="1"/>
        <v>0</v>
      </c>
      <c r="F19" s="23">
        <f t="shared" si="2"/>
        <v>100</v>
      </c>
      <c r="G19" s="35"/>
    </row>
    <row r="20" spans="1:7" hidden="1">
      <c r="A20" s="105"/>
      <c r="B20" s="105"/>
      <c r="C20" s="23"/>
      <c r="D20" s="23">
        <f t="shared" si="0"/>
        <v>0</v>
      </c>
      <c r="E20" s="22">
        <f t="shared" si="1"/>
        <v>0</v>
      </c>
      <c r="F20" s="23">
        <f t="shared" si="2"/>
        <v>100</v>
      </c>
      <c r="G20" s="35"/>
    </row>
    <row r="21" spans="1:7" hidden="1">
      <c r="A21" s="105"/>
      <c r="B21" s="105"/>
      <c r="C21" s="23"/>
      <c r="D21" s="23">
        <f t="shared" si="0"/>
        <v>0</v>
      </c>
      <c r="E21" s="22">
        <f t="shared" si="1"/>
        <v>0</v>
      </c>
      <c r="F21" s="23">
        <f t="shared" si="2"/>
        <v>100</v>
      </c>
      <c r="G21" s="35"/>
    </row>
    <row r="22" spans="1:7" hidden="1">
      <c r="A22" s="105"/>
      <c r="B22" s="105"/>
      <c r="C22" s="23"/>
      <c r="D22" s="23">
        <f t="shared" si="0"/>
        <v>0</v>
      </c>
      <c r="E22" s="22">
        <f t="shared" si="1"/>
        <v>0</v>
      </c>
      <c r="F22" s="23">
        <f t="shared" si="2"/>
        <v>100</v>
      </c>
      <c r="G22" s="35"/>
    </row>
    <row r="23" spans="1:7" hidden="1">
      <c r="A23" s="105"/>
      <c r="B23" s="105"/>
      <c r="C23" s="23"/>
      <c r="D23" s="23">
        <f t="shared" si="0"/>
        <v>0</v>
      </c>
      <c r="E23" s="22">
        <f t="shared" si="1"/>
        <v>0</v>
      </c>
      <c r="F23" s="23">
        <f t="shared" si="2"/>
        <v>100</v>
      </c>
      <c r="G23" s="35"/>
    </row>
    <row r="24" spans="1:7" hidden="1">
      <c r="A24" s="105"/>
      <c r="B24" s="105"/>
      <c r="C24" s="23"/>
      <c r="D24" s="23">
        <f t="shared" si="0"/>
        <v>0</v>
      </c>
      <c r="E24" s="22">
        <f t="shared" si="1"/>
        <v>0</v>
      </c>
      <c r="F24" s="23">
        <f t="shared" si="2"/>
        <v>100</v>
      </c>
      <c r="G24" s="35"/>
    </row>
    <row r="25" spans="1:7" hidden="1">
      <c r="A25" s="105"/>
      <c r="B25" s="105"/>
      <c r="C25" s="23"/>
      <c r="D25" s="23">
        <f t="shared" si="0"/>
        <v>0</v>
      </c>
      <c r="E25" s="22">
        <f t="shared" si="1"/>
        <v>0</v>
      </c>
      <c r="F25" s="23">
        <f t="shared" si="2"/>
        <v>100</v>
      </c>
      <c r="G25" s="35"/>
    </row>
    <row r="26" spans="1:7" hidden="1">
      <c r="A26" s="105"/>
      <c r="B26" s="105"/>
      <c r="C26" s="23"/>
      <c r="D26" s="23">
        <f t="shared" si="0"/>
        <v>0</v>
      </c>
      <c r="E26" s="22">
        <f t="shared" si="1"/>
        <v>0</v>
      </c>
      <c r="F26" s="23">
        <f t="shared" si="2"/>
        <v>100</v>
      </c>
      <c r="G26" s="35"/>
    </row>
    <row r="27" spans="1:7" hidden="1">
      <c r="A27" s="105"/>
      <c r="B27" s="105"/>
      <c r="C27" s="23"/>
      <c r="D27" s="23">
        <f t="shared" si="0"/>
        <v>0</v>
      </c>
      <c r="E27" s="22">
        <f t="shared" si="1"/>
        <v>0</v>
      </c>
      <c r="F27" s="23">
        <f t="shared" si="2"/>
        <v>100</v>
      </c>
      <c r="G27" s="35"/>
    </row>
    <row r="28" spans="1:7" hidden="1">
      <c r="A28" s="105"/>
      <c r="B28" s="105"/>
      <c r="C28" s="23"/>
      <c r="D28" s="23">
        <f t="shared" si="0"/>
        <v>0</v>
      </c>
      <c r="E28" s="22">
        <f t="shared" si="1"/>
        <v>0</v>
      </c>
      <c r="F28" s="23">
        <f t="shared" si="2"/>
        <v>100</v>
      </c>
      <c r="G28" s="35"/>
    </row>
    <row r="29" spans="1:7" hidden="1">
      <c r="A29" s="105"/>
      <c r="B29" s="105"/>
      <c r="C29" s="23"/>
      <c r="D29" s="23">
        <f t="shared" si="0"/>
        <v>0</v>
      </c>
      <c r="E29" s="22">
        <f t="shared" si="1"/>
        <v>0</v>
      </c>
      <c r="F29" s="23">
        <f t="shared" si="2"/>
        <v>100</v>
      </c>
      <c r="G29" s="35"/>
    </row>
    <row r="30" spans="1:7" hidden="1">
      <c r="A30" s="105"/>
      <c r="B30" s="105"/>
      <c r="C30" s="23"/>
      <c r="D30" s="23">
        <f t="shared" si="0"/>
        <v>0</v>
      </c>
      <c r="E30" s="22">
        <f t="shared" si="1"/>
        <v>0</v>
      </c>
      <c r="F30" s="23">
        <f t="shared" si="2"/>
        <v>100</v>
      </c>
      <c r="G30" s="35"/>
    </row>
    <row r="31" spans="1:7" hidden="1">
      <c r="A31" s="105"/>
      <c r="B31" s="105"/>
      <c r="C31" s="23"/>
      <c r="D31" s="23">
        <f t="shared" si="0"/>
        <v>0</v>
      </c>
      <c r="E31" s="22">
        <f t="shared" si="1"/>
        <v>0</v>
      </c>
      <c r="F31" s="23">
        <f t="shared" si="2"/>
        <v>100</v>
      </c>
      <c r="G31" s="35"/>
    </row>
    <row r="32" spans="1:7" hidden="1">
      <c r="A32" s="105"/>
      <c r="B32" s="105"/>
      <c r="C32" s="23"/>
      <c r="D32" s="23">
        <f t="shared" si="0"/>
        <v>0</v>
      </c>
      <c r="E32" s="22">
        <f t="shared" si="1"/>
        <v>0</v>
      </c>
      <c r="F32" s="23">
        <f t="shared" si="2"/>
        <v>100</v>
      </c>
      <c r="G32" s="35"/>
    </row>
    <row r="33" spans="1:7" hidden="1">
      <c r="A33" s="105"/>
      <c r="B33" s="105"/>
      <c r="C33" s="23"/>
      <c r="D33" s="23">
        <f t="shared" si="0"/>
        <v>0</v>
      </c>
      <c r="E33" s="22">
        <f t="shared" si="1"/>
        <v>0</v>
      </c>
      <c r="F33" s="23">
        <f t="shared" si="2"/>
        <v>100</v>
      </c>
      <c r="G33" s="35"/>
    </row>
    <row r="34" spans="1:7" hidden="1">
      <c r="A34" s="105"/>
      <c r="B34" s="105"/>
      <c r="C34" s="23"/>
      <c r="D34" s="23">
        <f t="shared" si="0"/>
        <v>0</v>
      </c>
      <c r="E34" s="22">
        <f t="shared" si="1"/>
        <v>0</v>
      </c>
      <c r="F34" s="23">
        <f t="shared" si="2"/>
        <v>100</v>
      </c>
      <c r="G34" s="35"/>
    </row>
    <row r="35" spans="1:7" hidden="1">
      <c r="A35" s="105"/>
      <c r="B35" s="105"/>
      <c r="C35" s="23"/>
      <c r="D35" s="23">
        <f t="shared" si="0"/>
        <v>0</v>
      </c>
      <c r="E35" s="22">
        <f t="shared" si="1"/>
        <v>0</v>
      </c>
      <c r="F35" s="23">
        <f t="shared" si="2"/>
        <v>100</v>
      </c>
      <c r="G35" s="35"/>
    </row>
    <row r="36" spans="1:7" hidden="1">
      <c r="A36" s="105"/>
      <c r="B36" s="105"/>
      <c r="C36" s="23"/>
      <c r="D36" s="23">
        <f t="shared" si="0"/>
        <v>0</v>
      </c>
      <c r="E36" s="22">
        <f t="shared" si="1"/>
        <v>0</v>
      </c>
      <c r="F36" s="23">
        <f t="shared" si="2"/>
        <v>100</v>
      </c>
      <c r="G36" s="35"/>
    </row>
    <row r="37" spans="1:7" hidden="1">
      <c r="A37" s="105"/>
      <c r="B37" s="105"/>
      <c r="C37" s="23"/>
      <c r="D37" s="23">
        <f t="shared" si="0"/>
        <v>0</v>
      </c>
      <c r="E37" s="22">
        <f t="shared" si="1"/>
        <v>0</v>
      </c>
      <c r="F37" s="23">
        <f t="shared" si="2"/>
        <v>100</v>
      </c>
      <c r="G37" s="35"/>
    </row>
    <row r="38" spans="1:7" hidden="1">
      <c r="A38" s="105"/>
      <c r="B38" s="105"/>
      <c r="C38" s="23"/>
      <c r="D38" s="23">
        <f t="shared" si="0"/>
        <v>0</v>
      </c>
      <c r="E38" s="22">
        <f t="shared" si="1"/>
        <v>0</v>
      </c>
      <c r="F38" s="23">
        <f t="shared" si="2"/>
        <v>100</v>
      </c>
      <c r="G38" s="35"/>
    </row>
    <row r="39" spans="1:7" hidden="1">
      <c r="A39" s="105"/>
      <c r="B39" s="105"/>
      <c r="C39" s="23"/>
      <c r="D39" s="23">
        <f t="shared" si="0"/>
        <v>0</v>
      </c>
      <c r="E39" s="22">
        <f t="shared" si="1"/>
        <v>0</v>
      </c>
      <c r="F39" s="23">
        <f t="shared" si="2"/>
        <v>100</v>
      </c>
      <c r="G39" s="35"/>
    </row>
    <row r="40" spans="1:7" hidden="1">
      <c r="A40" s="105"/>
      <c r="B40" s="105"/>
      <c r="C40" s="23"/>
      <c r="D40" s="23">
        <f t="shared" si="0"/>
        <v>0</v>
      </c>
      <c r="E40" s="22">
        <f t="shared" si="1"/>
        <v>0</v>
      </c>
      <c r="F40" s="23">
        <f t="shared" si="2"/>
        <v>100</v>
      </c>
      <c r="G40" s="35"/>
    </row>
    <row r="41" spans="1:7" hidden="1">
      <c r="A41" s="105"/>
      <c r="B41" s="105"/>
      <c r="C41" s="23"/>
      <c r="D41" s="23">
        <f t="shared" si="0"/>
        <v>0</v>
      </c>
      <c r="E41" s="22">
        <f t="shared" si="1"/>
        <v>0</v>
      </c>
      <c r="F41" s="23">
        <f t="shared" si="2"/>
        <v>100</v>
      </c>
      <c r="G41" s="35"/>
    </row>
    <row r="42" spans="1:7" hidden="1">
      <c r="A42" s="105"/>
      <c r="B42" s="105"/>
      <c r="C42" s="23"/>
      <c r="D42" s="23">
        <f t="shared" si="0"/>
        <v>0</v>
      </c>
      <c r="E42" s="22">
        <f t="shared" si="1"/>
        <v>0</v>
      </c>
      <c r="F42" s="23">
        <f t="shared" si="2"/>
        <v>100</v>
      </c>
      <c r="G42" s="35"/>
    </row>
    <row r="43" spans="1:7" hidden="1">
      <c r="A43" s="105"/>
      <c r="B43" s="105"/>
      <c r="C43" s="23"/>
      <c r="D43" s="23">
        <f t="shared" si="0"/>
        <v>0</v>
      </c>
      <c r="E43" s="22">
        <f t="shared" si="1"/>
        <v>0</v>
      </c>
      <c r="F43" s="23">
        <f t="shared" si="2"/>
        <v>100</v>
      </c>
      <c r="G43" s="35"/>
    </row>
    <row r="44" spans="1:7" hidden="1">
      <c r="A44" s="105"/>
      <c r="B44" s="105"/>
      <c r="C44" s="23"/>
      <c r="D44" s="23">
        <f t="shared" si="0"/>
        <v>0</v>
      </c>
      <c r="E44" s="22">
        <f t="shared" si="1"/>
        <v>0</v>
      </c>
      <c r="F44" s="23">
        <f t="shared" si="2"/>
        <v>100</v>
      </c>
      <c r="G44" s="35"/>
    </row>
    <row r="45" spans="1:7" hidden="1">
      <c r="A45" s="105"/>
      <c r="B45" s="105"/>
      <c r="C45" s="23"/>
      <c r="D45" s="23">
        <f t="shared" si="0"/>
        <v>0</v>
      </c>
      <c r="E45" s="22">
        <f t="shared" si="1"/>
        <v>0</v>
      </c>
      <c r="F45" s="23">
        <f t="shared" si="2"/>
        <v>100</v>
      </c>
      <c r="G45" s="35"/>
    </row>
    <row r="46" spans="1:7" hidden="1">
      <c r="A46" s="105"/>
      <c r="B46" s="105"/>
      <c r="C46" s="23"/>
      <c r="D46" s="23">
        <f t="shared" si="0"/>
        <v>0</v>
      </c>
      <c r="E46" s="22">
        <f t="shared" si="1"/>
        <v>0</v>
      </c>
      <c r="F46" s="23">
        <f t="shared" si="2"/>
        <v>100</v>
      </c>
      <c r="G46" s="35"/>
    </row>
    <row r="47" spans="1:7" hidden="1">
      <c r="A47" s="105"/>
      <c r="B47" s="105"/>
      <c r="C47" s="23"/>
      <c r="D47" s="23">
        <f t="shared" si="0"/>
        <v>0</v>
      </c>
      <c r="E47" s="22">
        <f t="shared" si="1"/>
        <v>0</v>
      </c>
      <c r="F47" s="23">
        <f t="shared" si="2"/>
        <v>100</v>
      </c>
      <c r="G47" s="35"/>
    </row>
    <row r="48" spans="1:7" hidden="1">
      <c r="A48" s="105"/>
      <c r="B48" s="105"/>
      <c r="C48" s="23"/>
      <c r="D48" s="23">
        <f t="shared" si="0"/>
        <v>0</v>
      </c>
      <c r="E48" s="22">
        <f t="shared" si="1"/>
        <v>0</v>
      </c>
      <c r="F48" s="23">
        <f t="shared" si="2"/>
        <v>100</v>
      </c>
      <c r="G48" s="35"/>
    </row>
    <row r="49" spans="1:7" hidden="1">
      <c r="A49" s="105"/>
      <c r="B49" s="105"/>
      <c r="C49" s="23"/>
      <c r="D49" s="23">
        <f t="shared" si="0"/>
        <v>0</v>
      </c>
      <c r="E49" s="22">
        <f t="shared" si="1"/>
        <v>0</v>
      </c>
      <c r="F49" s="23">
        <f t="shared" si="2"/>
        <v>100</v>
      </c>
      <c r="G49" s="35"/>
    </row>
    <row r="50" spans="1:7" hidden="1">
      <c r="A50" s="105"/>
      <c r="B50" s="105"/>
      <c r="C50" s="23"/>
      <c r="D50" s="23">
        <f t="shared" si="0"/>
        <v>0</v>
      </c>
      <c r="E50" s="22">
        <f t="shared" si="1"/>
        <v>0</v>
      </c>
      <c r="F50" s="23">
        <f t="shared" si="2"/>
        <v>100</v>
      </c>
      <c r="G50" s="35"/>
    </row>
    <row r="51" spans="1:7" hidden="1">
      <c r="A51" s="105"/>
      <c r="B51" s="105"/>
      <c r="C51" s="23"/>
      <c r="D51" s="23">
        <f t="shared" si="0"/>
        <v>0</v>
      </c>
      <c r="E51" s="22">
        <f t="shared" si="1"/>
        <v>0</v>
      </c>
      <c r="F51" s="23">
        <f t="shared" si="2"/>
        <v>100</v>
      </c>
      <c r="G51" s="35"/>
    </row>
    <row r="52" spans="1:7" hidden="1">
      <c r="A52" s="105"/>
      <c r="B52" s="105"/>
      <c r="C52" s="23"/>
      <c r="D52" s="23">
        <f t="shared" si="0"/>
        <v>0</v>
      </c>
      <c r="E52" s="22">
        <f t="shared" si="1"/>
        <v>0</v>
      </c>
      <c r="F52" s="23">
        <f t="shared" si="2"/>
        <v>100</v>
      </c>
      <c r="G52" s="35"/>
    </row>
    <row r="53" spans="1:7" hidden="1">
      <c r="A53" s="105"/>
      <c r="B53" s="105"/>
      <c r="C53" s="23"/>
      <c r="D53" s="23">
        <f t="shared" si="0"/>
        <v>0</v>
      </c>
      <c r="E53" s="22">
        <f t="shared" si="1"/>
        <v>0</v>
      </c>
      <c r="F53" s="23">
        <f t="shared" si="2"/>
        <v>100</v>
      </c>
      <c r="G53" s="35"/>
    </row>
    <row r="54" spans="1:7" hidden="1">
      <c r="A54" s="105"/>
      <c r="B54" s="105"/>
      <c r="C54" s="23"/>
      <c r="D54" s="23">
        <f t="shared" si="0"/>
        <v>0</v>
      </c>
      <c r="E54" s="22">
        <f t="shared" si="1"/>
        <v>0</v>
      </c>
      <c r="F54" s="23">
        <f t="shared" si="2"/>
        <v>100</v>
      </c>
      <c r="G54" s="35"/>
    </row>
    <row r="55" spans="1:7" hidden="1">
      <c r="A55" s="105"/>
      <c r="B55" s="105"/>
      <c r="C55" s="23"/>
      <c r="D55" s="23">
        <f t="shared" si="0"/>
        <v>0</v>
      </c>
      <c r="E55" s="22">
        <f t="shared" si="1"/>
        <v>0</v>
      </c>
      <c r="F55" s="23">
        <f t="shared" si="2"/>
        <v>100</v>
      </c>
      <c r="G55" s="35"/>
    </row>
    <row r="56" spans="1:7" hidden="1">
      <c r="A56" s="105"/>
      <c r="B56" s="105"/>
      <c r="C56" s="23"/>
      <c r="D56" s="23">
        <f t="shared" si="0"/>
        <v>0</v>
      </c>
      <c r="E56" s="22">
        <f t="shared" si="1"/>
        <v>0</v>
      </c>
      <c r="F56" s="23">
        <f t="shared" si="2"/>
        <v>100</v>
      </c>
      <c r="G56" s="35"/>
    </row>
    <row r="57" spans="1:7" hidden="1">
      <c r="A57" s="105"/>
      <c r="B57" s="105"/>
      <c r="C57" s="23"/>
      <c r="D57" s="23">
        <f t="shared" si="0"/>
        <v>0</v>
      </c>
      <c r="E57" s="22">
        <f t="shared" si="1"/>
        <v>0</v>
      </c>
      <c r="F57" s="23">
        <f t="shared" si="2"/>
        <v>100</v>
      </c>
      <c r="G57" s="35"/>
    </row>
    <row r="58" spans="1:7" hidden="1">
      <c r="A58" s="105"/>
      <c r="B58" s="105"/>
      <c r="C58" s="23"/>
      <c r="D58" s="23">
        <f t="shared" si="0"/>
        <v>0</v>
      </c>
      <c r="E58" s="22">
        <f t="shared" si="1"/>
        <v>0</v>
      </c>
      <c r="F58" s="23">
        <f t="shared" si="2"/>
        <v>100</v>
      </c>
      <c r="G58" s="35"/>
    </row>
    <row r="59" spans="1:7" hidden="1">
      <c r="A59" s="105"/>
      <c r="B59" s="105"/>
      <c r="C59" s="23"/>
      <c r="D59" s="23">
        <f t="shared" si="0"/>
        <v>0</v>
      </c>
      <c r="E59" s="22">
        <f t="shared" si="1"/>
        <v>0</v>
      </c>
      <c r="F59" s="23">
        <f t="shared" si="2"/>
        <v>100</v>
      </c>
      <c r="G59" s="35"/>
    </row>
    <row r="60" spans="1:7" hidden="1">
      <c r="A60" s="105"/>
      <c r="B60" s="105"/>
      <c r="C60" s="23"/>
      <c r="D60" s="23">
        <f t="shared" si="0"/>
        <v>0</v>
      </c>
      <c r="E60" s="22">
        <f t="shared" si="1"/>
        <v>0</v>
      </c>
      <c r="F60" s="23">
        <f t="shared" si="2"/>
        <v>100</v>
      </c>
      <c r="G60" s="35"/>
    </row>
    <row r="61" spans="1:7" hidden="1">
      <c r="A61" s="105"/>
      <c r="B61" s="105"/>
      <c r="C61" s="23"/>
      <c r="D61" s="23">
        <f t="shared" si="0"/>
        <v>0</v>
      </c>
      <c r="E61" s="22">
        <f t="shared" si="1"/>
        <v>0</v>
      </c>
      <c r="F61" s="23">
        <f t="shared" si="2"/>
        <v>100</v>
      </c>
      <c r="G61" s="35"/>
    </row>
    <row r="62" spans="1:7" hidden="1">
      <c r="F62" s="12"/>
    </row>
    <row r="63" spans="1:7" hidden="1">
      <c r="F63" s="12"/>
    </row>
    <row r="64" spans="1:7" hidden="1">
      <c r="F64" s="12"/>
    </row>
    <row r="65" spans="6:6" hidden="1">
      <c r="F65" s="12"/>
    </row>
    <row r="66" spans="6:6" hidden="1">
      <c r="F66" s="12"/>
    </row>
    <row r="67" spans="6:6" hidden="1">
      <c r="F67" s="12"/>
    </row>
    <row r="68" spans="6:6" hidden="1">
      <c r="F68" s="12"/>
    </row>
    <row r="69" spans="6:6" hidden="1">
      <c r="F69" s="12"/>
    </row>
    <row r="70" spans="6:6" hidden="1">
      <c r="F70" s="12"/>
    </row>
    <row r="71" spans="6:6" hidden="1">
      <c r="F71" s="12"/>
    </row>
    <row r="72" spans="6:6" hidden="1">
      <c r="F72" s="12"/>
    </row>
    <row r="73" spans="6:6" hidden="1">
      <c r="F73" s="12"/>
    </row>
    <row r="74" spans="6:6" hidden="1">
      <c r="F74" s="12"/>
    </row>
    <row r="75" spans="6:6" hidden="1">
      <c r="F75" s="12"/>
    </row>
    <row r="76" spans="6:6" hidden="1">
      <c r="F76" s="12"/>
    </row>
    <row r="77" spans="6:6" hidden="1">
      <c r="F77" s="12"/>
    </row>
    <row r="78" spans="6:6" hidden="1">
      <c r="F78" s="12"/>
    </row>
    <row r="79" spans="6:6" hidden="1">
      <c r="F79" s="12"/>
    </row>
    <row r="80" spans="6:6" hidden="1">
      <c r="F80" s="12"/>
    </row>
    <row r="81" spans="6:6" hidden="1">
      <c r="F81" s="12"/>
    </row>
    <row r="82" spans="6:6" hidden="1">
      <c r="F82" s="12"/>
    </row>
    <row r="83" spans="6:6" hidden="1">
      <c r="F83" s="12"/>
    </row>
    <row r="84" spans="6:6" hidden="1">
      <c r="F84" s="12"/>
    </row>
    <row r="85" spans="6:6" hidden="1">
      <c r="F85" s="12"/>
    </row>
    <row r="86" spans="6:6" hidden="1">
      <c r="F86" s="12"/>
    </row>
    <row r="87" spans="6:6" hidden="1">
      <c r="F87" s="12"/>
    </row>
    <row r="88" spans="6:6" hidden="1">
      <c r="F88" s="12"/>
    </row>
    <row r="89" spans="6:6" hidden="1">
      <c r="F89" s="12"/>
    </row>
    <row r="90" spans="6:6" hidden="1">
      <c r="F90" s="12"/>
    </row>
    <row r="91" spans="6:6" hidden="1">
      <c r="F91" s="12"/>
    </row>
    <row r="92" spans="6:6" hidden="1">
      <c r="F92" s="12"/>
    </row>
    <row r="93" spans="6:6" hidden="1">
      <c r="F93" s="12"/>
    </row>
    <row r="94" spans="6:6" hidden="1">
      <c r="F94" s="12"/>
    </row>
    <row r="95" spans="6:6" hidden="1">
      <c r="F95" s="12"/>
    </row>
    <row r="96" spans="6:6" hidden="1">
      <c r="F96" s="12"/>
    </row>
  </sheetData>
  <autoFilter ref="A1:G61" xr:uid="{D39D4C87-8297-495A-AF88-9FB3268E31F9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4522-CB95-43EC-8FA6-6233E1731681}">
  <dimension ref="A1:G110"/>
  <sheetViews>
    <sheetView zoomScale="85" zoomScaleNormal="85" workbookViewId="0">
      <pane ySplit="1" topLeftCell="A2" activePane="bottomLeft" state="frozen"/>
      <selection pane="bottomLeft" activeCell="F4" sqref="F4"/>
    </sheetView>
  </sheetViews>
  <sheetFormatPr defaultColWidth="0" defaultRowHeight="14.45" zeroHeight="1"/>
  <cols>
    <col min="1" max="1" width="19.140625" style="12" bestFit="1" customWidth="1"/>
    <col min="2" max="2" width="16.28515625" customWidth="1"/>
    <col min="3" max="3" width="16.42578125" bestFit="1" customWidth="1"/>
    <col min="4" max="4" width="18.85546875" bestFit="1" customWidth="1"/>
    <col min="5" max="5" width="24.42578125" bestFit="1" customWidth="1"/>
    <col min="6" max="6" width="13.7109375" bestFit="1" customWidth="1"/>
    <col min="7" max="7" width="13.85546875" customWidth="1"/>
    <col min="8" max="16384" width="8.7109375" hidden="1"/>
  </cols>
  <sheetData>
    <row r="1" spans="1:7" ht="72.95" thickBot="1">
      <c r="A1" s="103" t="s">
        <v>0</v>
      </c>
      <c r="B1" s="104" t="s">
        <v>678</v>
      </c>
      <c r="C1" s="104" t="s">
        <v>679</v>
      </c>
      <c r="D1" s="104" t="s">
        <v>680</v>
      </c>
      <c r="E1" s="104" t="s">
        <v>681</v>
      </c>
      <c r="F1" s="104" t="s">
        <v>4</v>
      </c>
      <c r="G1" s="104" t="s">
        <v>5</v>
      </c>
    </row>
    <row r="2" spans="1:7">
      <c r="A2" s="77" t="s">
        <v>693</v>
      </c>
      <c r="B2" s="77">
        <v>1</v>
      </c>
      <c r="C2" s="27">
        <v>2</v>
      </c>
      <c r="D2" s="27">
        <f t="shared" ref="D2:D68" si="0">B2+C2</f>
        <v>3</v>
      </c>
      <c r="E2" s="28">
        <f t="shared" ref="E2:E68" si="1">D2*0.1</f>
        <v>0.30000000000000004</v>
      </c>
      <c r="F2" s="27">
        <f t="shared" ref="F2:F68" si="2">IF((D2*0.1)&lt;100,100,(D2*0.1))</f>
        <v>100</v>
      </c>
      <c r="G2" s="37"/>
    </row>
    <row r="3" spans="1:7">
      <c r="A3" s="105" t="s">
        <v>694</v>
      </c>
      <c r="B3" s="105">
        <v>7</v>
      </c>
      <c r="C3" s="23">
        <v>14</v>
      </c>
      <c r="D3" s="23">
        <f t="shared" si="0"/>
        <v>21</v>
      </c>
      <c r="E3" s="22">
        <f t="shared" si="1"/>
        <v>2.1</v>
      </c>
      <c r="F3" s="23">
        <f t="shared" si="2"/>
        <v>100</v>
      </c>
      <c r="G3" s="35"/>
    </row>
    <row r="4" spans="1:7">
      <c r="A4" s="105" t="s">
        <v>695</v>
      </c>
      <c r="B4" s="105">
        <v>7</v>
      </c>
      <c r="C4" s="23">
        <v>23</v>
      </c>
      <c r="D4" s="23">
        <f t="shared" si="0"/>
        <v>30</v>
      </c>
      <c r="E4" s="22">
        <f t="shared" si="1"/>
        <v>3</v>
      </c>
      <c r="F4" s="23">
        <f t="shared" si="2"/>
        <v>100</v>
      </c>
      <c r="G4" s="35"/>
    </row>
    <row r="5" spans="1:7">
      <c r="A5" s="105" t="s">
        <v>696</v>
      </c>
      <c r="B5" s="105">
        <v>7</v>
      </c>
      <c r="C5" s="23">
        <v>15</v>
      </c>
      <c r="D5" s="23">
        <f t="shared" si="0"/>
        <v>22</v>
      </c>
      <c r="E5" s="22">
        <f t="shared" si="1"/>
        <v>2.2000000000000002</v>
      </c>
      <c r="F5" s="23">
        <f t="shared" si="2"/>
        <v>100</v>
      </c>
      <c r="G5" s="35"/>
    </row>
    <row r="6" spans="1:7">
      <c r="A6" s="105" t="s">
        <v>697</v>
      </c>
      <c r="B6" s="105">
        <v>36</v>
      </c>
      <c r="C6" s="23">
        <v>45</v>
      </c>
      <c r="D6" s="23">
        <f t="shared" si="0"/>
        <v>81</v>
      </c>
      <c r="E6" s="22">
        <f t="shared" si="1"/>
        <v>8.1</v>
      </c>
      <c r="F6" s="23">
        <f t="shared" si="2"/>
        <v>100</v>
      </c>
      <c r="G6" s="35"/>
    </row>
    <row r="7" spans="1:7">
      <c r="A7" s="105" t="s">
        <v>698</v>
      </c>
      <c r="B7" s="105">
        <v>212</v>
      </c>
      <c r="C7" s="23">
        <v>216</v>
      </c>
      <c r="D7" s="23">
        <f t="shared" si="0"/>
        <v>428</v>
      </c>
      <c r="E7" s="22">
        <f t="shared" si="1"/>
        <v>42.800000000000004</v>
      </c>
      <c r="F7" s="23">
        <f t="shared" si="2"/>
        <v>100</v>
      </c>
      <c r="G7" s="35"/>
    </row>
    <row r="8" spans="1:7">
      <c r="A8" s="105" t="s">
        <v>699</v>
      </c>
      <c r="B8" s="105">
        <v>8</v>
      </c>
      <c r="C8" s="23">
        <v>15</v>
      </c>
      <c r="D8" s="23">
        <f t="shared" si="0"/>
        <v>23</v>
      </c>
      <c r="E8" s="22">
        <f t="shared" si="1"/>
        <v>2.3000000000000003</v>
      </c>
      <c r="F8" s="23">
        <f t="shared" si="2"/>
        <v>100</v>
      </c>
      <c r="G8" s="35"/>
    </row>
    <row r="9" spans="1:7">
      <c r="A9" s="105" t="s">
        <v>700</v>
      </c>
      <c r="B9" s="105">
        <v>56</v>
      </c>
      <c r="C9" s="23">
        <v>73</v>
      </c>
      <c r="D9" s="23">
        <f t="shared" si="0"/>
        <v>129</v>
      </c>
      <c r="E9" s="22">
        <f t="shared" si="1"/>
        <v>12.9</v>
      </c>
      <c r="F9" s="23">
        <f t="shared" si="2"/>
        <v>100</v>
      </c>
      <c r="G9" s="35"/>
    </row>
    <row r="10" spans="1:7">
      <c r="A10" s="105" t="s">
        <v>701</v>
      </c>
      <c r="B10" s="105">
        <v>5</v>
      </c>
      <c r="C10" s="23">
        <v>2</v>
      </c>
      <c r="D10" s="23">
        <f t="shared" si="0"/>
        <v>7</v>
      </c>
      <c r="E10" s="22">
        <f t="shared" si="1"/>
        <v>0.70000000000000007</v>
      </c>
      <c r="F10" s="23">
        <f t="shared" si="2"/>
        <v>100</v>
      </c>
      <c r="G10" s="35"/>
    </row>
    <row r="11" spans="1:7">
      <c r="A11" s="105" t="s">
        <v>702</v>
      </c>
      <c r="B11" s="105">
        <v>43</v>
      </c>
      <c r="C11" s="23">
        <v>47</v>
      </c>
      <c r="D11" s="23">
        <f t="shared" si="0"/>
        <v>90</v>
      </c>
      <c r="E11" s="22">
        <f t="shared" si="1"/>
        <v>9</v>
      </c>
      <c r="F11" s="23">
        <f t="shared" si="2"/>
        <v>100</v>
      </c>
      <c r="G11" s="35"/>
    </row>
    <row r="12" spans="1:7">
      <c r="A12" s="105" t="s">
        <v>703</v>
      </c>
      <c r="B12" s="105">
        <v>0</v>
      </c>
      <c r="C12" s="23">
        <v>1</v>
      </c>
      <c r="D12" s="23">
        <f t="shared" si="0"/>
        <v>1</v>
      </c>
      <c r="E12" s="22">
        <f t="shared" si="1"/>
        <v>0.1</v>
      </c>
      <c r="F12" s="23">
        <f t="shared" si="2"/>
        <v>100</v>
      </c>
      <c r="G12" s="35"/>
    </row>
    <row r="13" spans="1:7">
      <c r="A13" s="105" t="s">
        <v>704</v>
      </c>
      <c r="B13" s="105">
        <v>2</v>
      </c>
      <c r="C13" s="23">
        <v>2</v>
      </c>
      <c r="D13" s="23">
        <f t="shared" si="0"/>
        <v>4</v>
      </c>
      <c r="E13" s="22">
        <f t="shared" si="1"/>
        <v>0.4</v>
      </c>
      <c r="F13" s="23">
        <f t="shared" si="2"/>
        <v>100</v>
      </c>
      <c r="G13" s="35"/>
    </row>
    <row r="14" spans="1:7">
      <c r="A14" s="105" t="s">
        <v>705</v>
      </c>
      <c r="B14" s="105">
        <v>15</v>
      </c>
      <c r="C14" s="23">
        <v>10</v>
      </c>
      <c r="D14" s="23">
        <f t="shared" si="0"/>
        <v>25</v>
      </c>
      <c r="E14" s="22">
        <f t="shared" si="1"/>
        <v>2.5</v>
      </c>
      <c r="F14" s="23">
        <f t="shared" si="2"/>
        <v>100</v>
      </c>
      <c r="G14" s="35"/>
    </row>
    <row r="15" spans="1:7">
      <c r="A15" s="105" t="s">
        <v>706</v>
      </c>
      <c r="B15" s="105">
        <v>16</v>
      </c>
      <c r="C15" s="23">
        <v>24</v>
      </c>
      <c r="D15" s="23">
        <f t="shared" si="0"/>
        <v>40</v>
      </c>
      <c r="E15" s="22">
        <f t="shared" si="1"/>
        <v>4</v>
      </c>
      <c r="F15" s="23">
        <f t="shared" si="2"/>
        <v>100</v>
      </c>
      <c r="G15" s="35"/>
    </row>
    <row r="16" spans="1:7">
      <c r="A16" s="105" t="s">
        <v>155</v>
      </c>
      <c r="B16" s="105">
        <v>284</v>
      </c>
      <c r="C16" s="23">
        <v>263</v>
      </c>
      <c r="D16" s="23">
        <f t="shared" si="0"/>
        <v>547</v>
      </c>
      <c r="E16" s="22">
        <f t="shared" si="1"/>
        <v>54.7</v>
      </c>
      <c r="F16" s="23">
        <f t="shared" si="2"/>
        <v>100</v>
      </c>
      <c r="G16" s="35"/>
    </row>
    <row r="17" spans="1:7">
      <c r="A17" s="105" t="s">
        <v>707</v>
      </c>
      <c r="B17" s="105">
        <v>2</v>
      </c>
      <c r="C17" s="23">
        <v>3</v>
      </c>
      <c r="D17" s="23">
        <f t="shared" si="0"/>
        <v>5</v>
      </c>
      <c r="E17" s="22">
        <f t="shared" si="1"/>
        <v>0.5</v>
      </c>
      <c r="F17" s="23">
        <f t="shared" si="2"/>
        <v>100</v>
      </c>
      <c r="G17" s="35"/>
    </row>
    <row r="18" spans="1:7">
      <c r="A18" s="105" t="s">
        <v>708</v>
      </c>
      <c r="B18" s="105">
        <v>67</v>
      </c>
      <c r="C18" s="23">
        <v>50</v>
      </c>
      <c r="D18" s="23">
        <f t="shared" si="0"/>
        <v>117</v>
      </c>
      <c r="E18" s="22">
        <f t="shared" si="1"/>
        <v>11.700000000000001</v>
      </c>
      <c r="F18" s="23">
        <f t="shared" si="2"/>
        <v>100</v>
      </c>
      <c r="G18" s="35"/>
    </row>
    <row r="19" spans="1:7">
      <c r="A19" s="105" t="s">
        <v>709</v>
      </c>
      <c r="B19" s="105">
        <v>157</v>
      </c>
      <c r="C19" s="23">
        <v>174</v>
      </c>
      <c r="D19" s="23">
        <f t="shared" si="0"/>
        <v>331</v>
      </c>
      <c r="E19" s="22">
        <f t="shared" si="1"/>
        <v>33.1</v>
      </c>
      <c r="F19" s="23">
        <f t="shared" si="2"/>
        <v>100</v>
      </c>
      <c r="G19" s="35"/>
    </row>
    <row r="20" spans="1:7">
      <c r="A20" s="105" t="s">
        <v>710</v>
      </c>
      <c r="B20" s="105">
        <v>0</v>
      </c>
      <c r="C20" s="23">
        <v>1</v>
      </c>
      <c r="D20" s="23">
        <f t="shared" si="0"/>
        <v>1</v>
      </c>
      <c r="E20" s="22">
        <f t="shared" si="1"/>
        <v>0.1</v>
      </c>
      <c r="F20" s="23">
        <f t="shared" si="2"/>
        <v>100</v>
      </c>
      <c r="G20" s="35"/>
    </row>
    <row r="21" spans="1:7">
      <c r="A21" s="106" t="s">
        <v>711</v>
      </c>
      <c r="B21" s="107">
        <v>10</v>
      </c>
      <c r="C21" s="32">
        <v>14</v>
      </c>
      <c r="D21" s="32">
        <f t="shared" si="0"/>
        <v>24</v>
      </c>
      <c r="E21" s="83">
        <f t="shared" si="1"/>
        <v>2.4000000000000004</v>
      </c>
      <c r="F21" s="32">
        <f t="shared" si="2"/>
        <v>100</v>
      </c>
      <c r="G21" s="47"/>
    </row>
    <row r="22" spans="1:7">
      <c r="A22" s="105" t="s">
        <v>712</v>
      </c>
      <c r="B22" s="105">
        <v>1</v>
      </c>
      <c r="C22" s="23">
        <v>3</v>
      </c>
      <c r="D22" s="23">
        <f t="shared" si="0"/>
        <v>4</v>
      </c>
      <c r="E22" s="22">
        <f t="shared" si="1"/>
        <v>0.4</v>
      </c>
      <c r="F22" s="23">
        <f t="shared" si="2"/>
        <v>100</v>
      </c>
      <c r="G22" s="35"/>
    </row>
    <row r="23" spans="1:7">
      <c r="A23" s="105" t="s">
        <v>713</v>
      </c>
      <c r="B23" s="105">
        <v>11</v>
      </c>
      <c r="C23" s="23">
        <v>5</v>
      </c>
      <c r="D23" s="23">
        <f t="shared" si="0"/>
        <v>16</v>
      </c>
      <c r="E23" s="22">
        <f t="shared" si="1"/>
        <v>1.6</v>
      </c>
      <c r="F23" s="23">
        <f t="shared" si="2"/>
        <v>100</v>
      </c>
      <c r="G23" s="35"/>
    </row>
    <row r="24" spans="1:7">
      <c r="A24" s="105" t="s">
        <v>714</v>
      </c>
      <c r="B24" s="105">
        <v>7</v>
      </c>
      <c r="C24" s="23">
        <v>4</v>
      </c>
      <c r="D24" s="23">
        <f t="shared" si="0"/>
        <v>11</v>
      </c>
      <c r="E24" s="22">
        <f t="shared" si="1"/>
        <v>1.1000000000000001</v>
      </c>
      <c r="F24" s="23">
        <f t="shared" si="2"/>
        <v>100</v>
      </c>
      <c r="G24" s="35"/>
    </row>
    <row r="25" spans="1:7">
      <c r="A25" s="105" t="s">
        <v>715</v>
      </c>
      <c r="B25" s="105">
        <v>37</v>
      </c>
      <c r="C25" s="23">
        <v>48</v>
      </c>
      <c r="D25" s="23">
        <f t="shared" si="0"/>
        <v>85</v>
      </c>
      <c r="E25" s="22">
        <f t="shared" si="1"/>
        <v>8.5</v>
      </c>
      <c r="F25" s="23">
        <f t="shared" si="2"/>
        <v>100</v>
      </c>
      <c r="G25" s="35"/>
    </row>
    <row r="26" spans="1:7">
      <c r="A26" s="105" t="s">
        <v>716</v>
      </c>
      <c r="B26" s="105">
        <v>43</v>
      </c>
      <c r="C26" s="23">
        <v>66</v>
      </c>
      <c r="D26" s="23">
        <f t="shared" si="0"/>
        <v>109</v>
      </c>
      <c r="E26" s="22">
        <f t="shared" si="1"/>
        <v>10.9</v>
      </c>
      <c r="F26" s="23">
        <f t="shared" si="2"/>
        <v>100</v>
      </c>
      <c r="G26" s="35"/>
    </row>
    <row r="27" spans="1:7">
      <c r="A27" s="105" t="s">
        <v>717</v>
      </c>
      <c r="B27" s="105">
        <v>132</v>
      </c>
      <c r="C27" s="23">
        <v>136</v>
      </c>
      <c r="D27" s="23">
        <f t="shared" si="0"/>
        <v>268</v>
      </c>
      <c r="E27" s="22">
        <f t="shared" si="1"/>
        <v>26.8</v>
      </c>
      <c r="F27" s="23">
        <f t="shared" si="2"/>
        <v>100</v>
      </c>
      <c r="G27" s="35"/>
    </row>
    <row r="28" spans="1:7" ht="29.1">
      <c r="A28" s="106" t="s">
        <v>718</v>
      </c>
      <c r="B28" s="107">
        <v>0</v>
      </c>
      <c r="C28" s="32">
        <v>1</v>
      </c>
      <c r="D28" s="32">
        <f t="shared" si="0"/>
        <v>1</v>
      </c>
      <c r="E28" s="83">
        <f t="shared" si="1"/>
        <v>0.1</v>
      </c>
      <c r="F28" s="32">
        <f t="shared" si="2"/>
        <v>100</v>
      </c>
      <c r="G28" s="47"/>
    </row>
    <row r="29" spans="1:7">
      <c r="A29" s="105" t="s">
        <v>719</v>
      </c>
      <c r="B29" s="105">
        <v>0</v>
      </c>
      <c r="C29" s="23">
        <v>10</v>
      </c>
      <c r="D29" s="23">
        <f t="shared" si="0"/>
        <v>10</v>
      </c>
      <c r="E29" s="22">
        <f t="shared" si="1"/>
        <v>1</v>
      </c>
      <c r="F29" s="23">
        <f t="shared" si="2"/>
        <v>100</v>
      </c>
      <c r="G29" s="35"/>
    </row>
    <row r="30" spans="1:7">
      <c r="A30" s="105" t="s">
        <v>720</v>
      </c>
      <c r="B30" s="105">
        <v>17</v>
      </c>
      <c r="C30" s="23">
        <v>4</v>
      </c>
      <c r="D30" s="23">
        <f t="shared" si="0"/>
        <v>21</v>
      </c>
      <c r="E30" s="22">
        <f t="shared" si="1"/>
        <v>2.1</v>
      </c>
      <c r="F30" s="23">
        <f t="shared" si="2"/>
        <v>100</v>
      </c>
      <c r="G30" s="35"/>
    </row>
    <row r="31" spans="1:7">
      <c r="A31" s="105" t="s">
        <v>721</v>
      </c>
      <c r="B31" s="105">
        <v>6</v>
      </c>
      <c r="C31" s="23">
        <v>4</v>
      </c>
      <c r="D31" s="23">
        <f t="shared" si="0"/>
        <v>10</v>
      </c>
      <c r="E31" s="22">
        <f t="shared" si="1"/>
        <v>1</v>
      </c>
      <c r="F31" s="23">
        <f t="shared" si="2"/>
        <v>100</v>
      </c>
      <c r="G31" s="35"/>
    </row>
    <row r="32" spans="1:7">
      <c r="A32" s="105" t="s">
        <v>722</v>
      </c>
      <c r="B32" s="105">
        <v>7</v>
      </c>
      <c r="C32" s="23">
        <v>2</v>
      </c>
      <c r="D32" s="23">
        <f t="shared" si="0"/>
        <v>9</v>
      </c>
      <c r="E32" s="22">
        <f t="shared" si="1"/>
        <v>0.9</v>
      </c>
      <c r="F32" s="23">
        <f t="shared" si="2"/>
        <v>100</v>
      </c>
      <c r="G32" s="35"/>
    </row>
    <row r="33" spans="1:7">
      <c r="A33" s="105" t="s">
        <v>723</v>
      </c>
      <c r="B33" s="105">
        <v>2</v>
      </c>
      <c r="C33" s="23">
        <v>6</v>
      </c>
      <c r="D33" s="23">
        <f t="shared" si="0"/>
        <v>8</v>
      </c>
      <c r="E33" s="22">
        <f t="shared" si="1"/>
        <v>0.8</v>
      </c>
      <c r="F33" s="23">
        <f t="shared" si="2"/>
        <v>100</v>
      </c>
      <c r="G33" s="35"/>
    </row>
    <row r="34" spans="1:7" ht="29.1">
      <c r="A34" s="106" t="s">
        <v>724</v>
      </c>
      <c r="B34" s="107">
        <v>0</v>
      </c>
      <c r="C34" s="32">
        <v>6</v>
      </c>
      <c r="D34" s="32">
        <f t="shared" si="0"/>
        <v>6</v>
      </c>
      <c r="E34" s="83">
        <f t="shared" si="1"/>
        <v>0.60000000000000009</v>
      </c>
      <c r="F34" s="32">
        <f t="shared" si="2"/>
        <v>100</v>
      </c>
      <c r="G34" s="47"/>
    </row>
    <row r="35" spans="1:7">
      <c r="A35" s="105" t="s">
        <v>725</v>
      </c>
      <c r="B35" s="105">
        <v>15</v>
      </c>
      <c r="C35" s="23">
        <v>15</v>
      </c>
      <c r="D35" s="23">
        <f t="shared" si="0"/>
        <v>30</v>
      </c>
      <c r="E35" s="22">
        <f t="shared" si="1"/>
        <v>3</v>
      </c>
      <c r="F35" s="23">
        <f t="shared" si="2"/>
        <v>100</v>
      </c>
      <c r="G35" s="35"/>
    </row>
    <row r="36" spans="1:7">
      <c r="A36" s="105" t="s">
        <v>726</v>
      </c>
      <c r="B36" s="105">
        <v>0</v>
      </c>
      <c r="C36" s="23">
        <v>2</v>
      </c>
      <c r="D36" s="23">
        <f t="shared" si="0"/>
        <v>2</v>
      </c>
      <c r="E36" s="22">
        <f t="shared" si="1"/>
        <v>0.2</v>
      </c>
      <c r="F36" s="23">
        <f t="shared" si="2"/>
        <v>100</v>
      </c>
      <c r="G36" s="35"/>
    </row>
    <row r="37" spans="1:7">
      <c r="A37" s="105" t="s">
        <v>727</v>
      </c>
      <c r="B37" s="105">
        <v>99</v>
      </c>
      <c r="C37" s="23">
        <v>89</v>
      </c>
      <c r="D37" s="23">
        <f t="shared" si="0"/>
        <v>188</v>
      </c>
      <c r="E37" s="22">
        <f t="shared" si="1"/>
        <v>18.8</v>
      </c>
      <c r="F37" s="23">
        <f t="shared" si="2"/>
        <v>100</v>
      </c>
      <c r="G37" s="35"/>
    </row>
    <row r="38" spans="1:7">
      <c r="A38" s="105" t="s">
        <v>728</v>
      </c>
      <c r="B38" s="105">
        <v>0</v>
      </c>
      <c r="C38" s="23">
        <v>2</v>
      </c>
      <c r="D38" s="23">
        <f t="shared" si="0"/>
        <v>2</v>
      </c>
      <c r="E38" s="22">
        <f t="shared" si="1"/>
        <v>0.2</v>
      </c>
      <c r="F38" s="23">
        <f t="shared" si="2"/>
        <v>100</v>
      </c>
      <c r="G38" s="35"/>
    </row>
    <row r="39" spans="1:7">
      <c r="A39" s="105" t="s">
        <v>729</v>
      </c>
      <c r="B39" s="105">
        <v>29</v>
      </c>
      <c r="C39" s="23">
        <v>33</v>
      </c>
      <c r="D39" s="23">
        <f t="shared" si="0"/>
        <v>62</v>
      </c>
      <c r="E39" s="22">
        <f t="shared" si="1"/>
        <v>6.2</v>
      </c>
      <c r="F39" s="23">
        <f t="shared" si="2"/>
        <v>100</v>
      </c>
      <c r="G39" s="35"/>
    </row>
    <row r="40" spans="1:7">
      <c r="A40" s="105" t="s">
        <v>730</v>
      </c>
      <c r="B40" s="105">
        <v>12</v>
      </c>
      <c r="C40" s="23">
        <v>2</v>
      </c>
      <c r="D40" s="23">
        <f t="shared" si="0"/>
        <v>14</v>
      </c>
      <c r="E40" s="22">
        <f t="shared" si="1"/>
        <v>1.4000000000000001</v>
      </c>
      <c r="F40" s="23">
        <f t="shared" si="2"/>
        <v>100</v>
      </c>
      <c r="G40" s="35"/>
    </row>
    <row r="41" spans="1:7">
      <c r="A41" s="105" t="s">
        <v>731</v>
      </c>
      <c r="B41" s="105">
        <v>3</v>
      </c>
      <c r="C41" s="23">
        <v>3</v>
      </c>
      <c r="D41" s="23">
        <f t="shared" si="0"/>
        <v>6</v>
      </c>
      <c r="E41" s="22">
        <f t="shared" si="1"/>
        <v>0.60000000000000009</v>
      </c>
      <c r="F41" s="23">
        <f t="shared" si="2"/>
        <v>100</v>
      </c>
      <c r="G41" s="35"/>
    </row>
    <row r="42" spans="1:7">
      <c r="A42" s="105" t="s">
        <v>732</v>
      </c>
      <c r="B42" s="105">
        <v>0</v>
      </c>
      <c r="C42" s="23">
        <v>1</v>
      </c>
      <c r="D42" s="23">
        <f t="shared" si="0"/>
        <v>1</v>
      </c>
      <c r="E42" s="22">
        <f t="shared" si="1"/>
        <v>0.1</v>
      </c>
      <c r="F42" s="23">
        <f t="shared" si="2"/>
        <v>100</v>
      </c>
      <c r="G42" s="35"/>
    </row>
    <row r="43" spans="1:7">
      <c r="A43" s="105" t="s">
        <v>733</v>
      </c>
      <c r="B43" s="105">
        <v>9</v>
      </c>
      <c r="C43" s="23">
        <v>2</v>
      </c>
      <c r="D43" s="23">
        <f t="shared" si="0"/>
        <v>11</v>
      </c>
      <c r="E43" s="22">
        <f t="shared" si="1"/>
        <v>1.1000000000000001</v>
      </c>
      <c r="F43" s="23">
        <f t="shared" si="2"/>
        <v>100</v>
      </c>
      <c r="G43" s="35"/>
    </row>
    <row r="44" spans="1:7">
      <c r="A44" s="105" t="s">
        <v>734</v>
      </c>
      <c r="B44" s="105">
        <v>23</v>
      </c>
      <c r="C44" s="23">
        <v>27</v>
      </c>
      <c r="D44" s="23">
        <f t="shared" si="0"/>
        <v>50</v>
      </c>
      <c r="E44" s="22">
        <f t="shared" si="1"/>
        <v>5</v>
      </c>
      <c r="F44" s="23">
        <f t="shared" si="2"/>
        <v>100</v>
      </c>
      <c r="G44" s="35"/>
    </row>
    <row r="45" spans="1:7">
      <c r="A45" s="105" t="s">
        <v>735</v>
      </c>
      <c r="B45" s="105">
        <v>0</v>
      </c>
      <c r="C45" s="23">
        <v>5</v>
      </c>
      <c r="D45" s="23">
        <f t="shared" si="0"/>
        <v>5</v>
      </c>
      <c r="E45" s="22">
        <f t="shared" si="1"/>
        <v>0.5</v>
      </c>
      <c r="F45" s="23">
        <f t="shared" si="2"/>
        <v>100</v>
      </c>
      <c r="G45" s="35"/>
    </row>
    <row r="46" spans="1:7">
      <c r="A46" s="105" t="s">
        <v>362</v>
      </c>
      <c r="B46" s="105">
        <v>5</v>
      </c>
      <c r="C46" s="23">
        <v>4</v>
      </c>
      <c r="D46" s="23">
        <f t="shared" si="0"/>
        <v>9</v>
      </c>
      <c r="E46" s="22">
        <f t="shared" si="1"/>
        <v>0.9</v>
      </c>
      <c r="F46" s="23">
        <f t="shared" si="2"/>
        <v>100</v>
      </c>
      <c r="G46" s="35"/>
    </row>
    <row r="47" spans="1:7">
      <c r="A47" s="105" t="s">
        <v>736</v>
      </c>
      <c r="B47" s="105">
        <v>5</v>
      </c>
      <c r="C47" s="23">
        <v>3</v>
      </c>
      <c r="D47" s="23">
        <f t="shared" si="0"/>
        <v>8</v>
      </c>
      <c r="E47" s="22">
        <f t="shared" si="1"/>
        <v>0.8</v>
      </c>
      <c r="F47" s="23">
        <f t="shared" si="2"/>
        <v>100</v>
      </c>
      <c r="G47" s="35"/>
    </row>
    <row r="48" spans="1:7">
      <c r="A48" s="105" t="s">
        <v>737</v>
      </c>
      <c r="B48" s="105">
        <v>0</v>
      </c>
      <c r="C48" s="23">
        <v>3</v>
      </c>
      <c r="D48" s="23">
        <f t="shared" si="0"/>
        <v>3</v>
      </c>
      <c r="E48" s="22">
        <f t="shared" si="1"/>
        <v>0.30000000000000004</v>
      </c>
      <c r="F48" s="23">
        <f t="shared" si="2"/>
        <v>100</v>
      </c>
      <c r="G48" s="35"/>
    </row>
    <row r="49" spans="1:7">
      <c r="A49" s="105" t="s">
        <v>738</v>
      </c>
      <c r="B49" s="105">
        <v>1</v>
      </c>
      <c r="C49" s="23">
        <v>3</v>
      </c>
      <c r="D49" s="23">
        <f t="shared" si="0"/>
        <v>4</v>
      </c>
      <c r="E49" s="22">
        <f t="shared" si="1"/>
        <v>0.4</v>
      </c>
      <c r="F49" s="23">
        <f t="shared" si="2"/>
        <v>100</v>
      </c>
      <c r="G49" s="35"/>
    </row>
    <row r="50" spans="1:7">
      <c r="A50" s="105" t="s">
        <v>739</v>
      </c>
      <c r="B50" s="105">
        <v>0</v>
      </c>
      <c r="C50" s="23">
        <v>2</v>
      </c>
      <c r="D50" s="23">
        <f t="shared" si="0"/>
        <v>2</v>
      </c>
      <c r="E50" s="22">
        <f t="shared" si="1"/>
        <v>0.2</v>
      </c>
      <c r="F50" s="23">
        <f t="shared" si="2"/>
        <v>100</v>
      </c>
      <c r="G50" s="35"/>
    </row>
    <row r="51" spans="1:7">
      <c r="A51" s="105" t="s">
        <v>740</v>
      </c>
      <c r="B51" s="105">
        <v>64</v>
      </c>
      <c r="C51" s="23">
        <v>43</v>
      </c>
      <c r="D51" s="23">
        <f t="shared" si="0"/>
        <v>107</v>
      </c>
      <c r="E51" s="22">
        <f t="shared" si="1"/>
        <v>10.700000000000001</v>
      </c>
      <c r="F51" s="23">
        <f t="shared" si="2"/>
        <v>100</v>
      </c>
      <c r="G51" s="35"/>
    </row>
    <row r="52" spans="1:7">
      <c r="A52" s="105" t="s">
        <v>741</v>
      </c>
      <c r="B52" s="105">
        <v>0</v>
      </c>
      <c r="C52" s="23">
        <v>5</v>
      </c>
      <c r="D52" s="23">
        <f t="shared" si="0"/>
        <v>5</v>
      </c>
      <c r="E52" s="22">
        <f t="shared" si="1"/>
        <v>0.5</v>
      </c>
      <c r="F52" s="23">
        <f t="shared" si="2"/>
        <v>100</v>
      </c>
      <c r="G52" s="35"/>
    </row>
    <row r="53" spans="1:7">
      <c r="A53" s="105" t="s">
        <v>691</v>
      </c>
      <c r="B53" s="105">
        <v>0</v>
      </c>
      <c r="C53" s="23">
        <v>1</v>
      </c>
      <c r="D53" s="23">
        <f t="shared" si="0"/>
        <v>1</v>
      </c>
      <c r="E53" s="22">
        <f t="shared" si="1"/>
        <v>0.1</v>
      </c>
      <c r="F53" s="23">
        <f t="shared" si="2"/>
        <v>100</v>
      </c>
      <c r="G53" s="35"/>
    </row>
    <row r="54" spans="1:7">
      <c r="A54" s="105" t="s">
        <v>742</v>
      </c>
      <c r="B54" s="105">
        <v>0</v>
      </c>
      <c r="C54" s="23">
        <v>3</v>
      </c>
      <c r="D54" s="23">
        <f t="shared" si="0"/>
        <v>3</v>
      </c>
      <c r="E54" s="22">
        <f t="shared" si="1"/>
        <v>0.30000000000000004</v>
      </c>
      <c r="F54" s="23">
        <f t="shared" si="2"/>
        <v>100</v>
      </c>
      <c r="G54" s="35"/>
    </row>
    <row r="55" spans="1:7">
      <c r="A55" s="105" t="s">
        <v>743</v>
      </c>
      <c r="B55" s="105">
        <v>3</v>
      </c>
      <c r="C55" s="23">
        <v>3</v>
      </c>
      <c r="D55" s="23">
        <f t="shared" si="0"/>
        <v>6</v>
      </c>
      <c r="E55" s="22">
        <f t="shared" si="1"/>
        <v>0.60000000000000009</v>
      </c>
      <c r="F55" s="23">
        <f t="shared" si="2"/>
        <v>100</v>
      </c>
      <c r="G55" s="35"/>
    </row>
    <row r="56" spans="1:7">
      <c r="A56" s="105" t="s">
        <v>744</v>
      </c>
      <c r="B56" s="105">
        <v>2</v>
      </c>
      <c r="C56" s="23">
        <v>12</v>
      </c>
      <c r="D56" s="23">
        <f t="shared" si="0"/>
        <v>14</v>
      </c>
      <c r="E56" s="22">
        <f t="shared" si="1"/>
        <v>1.4000000000000001</v>
      </c>
      <c r="F56" s="23">
        <f t="shared" si="2"/>
        <v>100</v>
      </c>
      <c r="G56" s="35"/>
    </row>
    <row r="57" spans="1:7">
      <c r="A57" s="105" t="s">
        <v>745</v>
      </c>
      <c r="B57" s="105">
        <v>1</v>
      </c>
      <c r="C57" s="23">
        <v>0</v>
      </c>
      <c r="D57" s="23">
        <f t="shared" si="0"/>
        <v>1</v>
      </c>
      <c r="E57" s="22">
        <f t="shared" si="1"/>
        <v>0.1</v>
      </c>
      <c r="F57" s="23">
        <f t="shared" si="2"/>
        <v>100</v>
      </c>
      <c r="G57" s="35"/>
    </row>
    <row r="58" spans="1:7">
      <c r="A58" s="105" t="s">
        <v>746</v>
      </c>
      <c r="B58" s="105">
        <v>2</v>
      </c>
      <c r="C58" s="23">
        <v>0</v>
      </c>
      <c r="D58" s="23">
        <f t="shared" si="0"/>
        <v>2</v>
      </c>
      <c r="E58" s="22">
        <f t="shared" si="1"/>
        <v>0.2</v>
      </c>
      <c r="F58" s="23">
        <f t="shared" si="2"/>
        <v>100</v>
      </c>
      <c r="G58" s="35"/>
    </row>
    <row r="59" spans="1:7">
      <c r="A59" s="105" t="s">
        <v>747</v>
      </c>
      <c r="B59" s="105">
        <v>1</v>
      </c>
      <c r="C59" s="23">
        <v>0</v>
      </c>
      <c r="D59" s="23">
        <f t="shared" si="0"/>
        <v>1</v>
      </c>
      <c r="E59" s="22">
        <f t="shared" si="1"/>
        <v>0.1</v>
      </c>
      <c r="F59" s="23">
        <f t="shared" si="2"/>
        <v>100</v>
      </c>
      <c r="G59" s="35"/>
    </row>
    <row r="60" spans="1:7">
      <c r="A60" s="105" t="s">
        <v>748</v>
      </c>
      <c r="B60" s="105">
        <v>2</v>
      </c>
      <c r="C60" s="23">
        <v>0</v>
      </c>
      <c r="D60" s="23">
        <f t="shared" si="0"/>
        <v>2</v>
      </c>
      <c r="E60" s="22">
        <f t="shared" si="1"/>
        <v>0.2</v>
      </c>
      <c r="F60" s="23">
        <f t="shared" si="2"/>
        <v>100</v>
      </c>
      <c r="G60" s="35"/>
    </row>
    <row r="61" spans="1:7">
      <c r="A61" s="105" t="s">
        <v>749</v>
      </c>
      <c r="B61" s="105">
        <v>1</v>
      </c>
      <c r="C61" s="23">
        <v>0</v>
      </c>
      <c r="D61" s="23">
        <f t="shared" si="0"/>
        <v>1</v>
      </c>
      <c r="E61" s="22">
        <f t="shared" si="1"/>
        <v>0.1</v>
      </c>
      <c r="F61" s="23">
        <f t="shared" si="2"/>
        <v>100</v>
      </c>
      <c r="G61" s="35"/>
    </row>
    <row r="62" spans="1:7">
      <c r="A62" s="105" t="s">
        <v>750</v>
      </c>
      <c r="B62" s="105">
        <v>1</v>
      </c>
      <c r="C62" s="23">
        <v>0</v>
      </c>
      <c r="D62" s="23">
        <f t="shared" si="0"/>
        <v>1</v>
      </c>
      <c r="E62" s="22">
        <f t="shared" si="1"/>
        <v>0.1</v>
      </c>
      <c r="F62" s="23">
        <f t="shared" si="2"/>
        <v>100</v>
      </c>
      <c r="G62" s="35"/>
    </row>
    <row r="63" spans="1:7">
      <c r="A63" s="105" t="s">
        <v>751</v>
      </c>
      <c r="B63" s="105">
        <v>1</v>
      </c>
      <c r="C63" s="23">
        <v>0</v>
      </c>
      <c r="D63" s="23">
        <f t="shared" si="0"/>
        <v>1</v>
      </c>
      <c r="E63" s="22">
        <f t="shared" si="1"/>
        <v>0.1</v>
      </c>
      <c r="F63" s="23">
        <f t="shared" si="2"/>
        <v>100</v>
      </c>
      <c r="G63" s="35"/>
    </row>
    <row r="64" spans="1:7">
      <c r="A64" s="105" t="s">
        <v>752</v>
      </c>
      <c r="B64" s="105">
        <v>2</v>
      </c>
      <c r="C64" s="23">
        <v>0</v>
      </c>
      <c r="D64" s="23">
        <f t="shared" si="0"/>
        <v>2</v>
      </c>
      <c r="E64" s="22">
        <f t="shared" si="1"/>
        <v>0.2</v>
      </c>
      <c r="F64" s="23">
        <f t="shared" si="2"/>
        <v>100</v>
      </c>
      <c r="G64" s="35"/>
    </row>
    <row r="65" spans="1:7">
      <c r="A65" s="105" t="s">
        <v>753</v>
      </c>
      <c r="B65" s="105">
        <v>2</v>
      </c>
      <c r="C65" s="23">
        <v>0</v>
      </c>
      <c r="D65" s="23">
        <f t="shared" si="0"/>
        <v>2</v>
      </c>
      <c r="E65" s="22">
        <f t="shared" si="1"/>
        <v>0.2</v>
      </c>
      <c r="F65" s="23">
        <f t="shared" si="2"/>
        <v>100</v>
      </c>
      <c r="G65" s="35"/>
    </row>
    <row r="66" spans="1:7">
      <c r="A66" s="105" t="s">
        <v>754</v>
      </c>
      <c r="B66" s="105">
        <v>2</v>
      </c>
      <c r="C66" s="23">
        <v>0</v>
      </c>
      <c r="D66" s="23">
        <f t="shared" si="0"/>
        <v>2</v>
      </c>
      <c r="E66" s="22">
        <f t="shared" si="1"/>
        <v>0.2</v>
      </c>
      <c r="F66" s="23">
        <f t="shared" si="2"/>
        <v>100</v>
      </c>
      <c r="G66" s="35"/>
    </row>
    <row r="67" spans="1:7">
      <c r="A67" s="105" t="s">
        <v>755</v>
      </c>
      <c r="B67" s="105">
        <v>6</v>
      </c>
      <c r="C67" s="23">
        <v>0</v>
      </c>
      <c r="D67" s="23">
        <f t="shared" si="0"/>
        <v>6</v>
      </c>
      <c r="E67" s="22">
        <f t="shared" si="1"/>
        <v>0.60000000000000009</v>
      </c>
      <c r="F67" s="23">
        <f t="shared" si="2"/>
        <v>100</v>
      </c>
      <c r="G67" s="35"/>
    </row>
    <row r="68" spans="1:7">
      <c r="A68" s="105" t="s">
        <v>756</v>
      </c>
      <c r="B68" s="105">
        <v>1</v>
      </c>
      <c r="C68" s="23">
        <v>0</v>
      </c>
      <c r="D68" s="23">
        <f t="shared" si="0"/>
        <v>1</v>
      </c>
      <c r="E68" s="22">
        <f t="shared" si="1"/>
        <v>0.1</v>
      </c>
      <c r="F68" s="23">
        <f t="shared" si="2"/>
        <v>100</v>
      </c>
      <c r="G68" s="35"/>
    </row>
    <row r="69" spans="1:7" hidden="1">
      <c r="A69" s="105"/>
      <c r="B69" s="105"/>
      <c r="C69" s="23"/>
      <c r="D69" s="23"/>
      <c r="E69" s="22"/>
      <c r="F69" s="23"/>
      <c r="G69" s="35"/>
    </row>
    <row r="70" spans="1:7" hidden="1">
      <c r="A70" s="105"/>
      <c r="B70" s="105"/>
      <c r="C70" s="23"/>
      <c r="D70" s="23"/>
      <c r="E70" s="22"/>
      <c r="F70" s="23"/>
      <c r="G70" s="35"/>
    </row>
    <row r="71" spans="1:7" hidden="1">
      <c r="A71" s="105"/>
      <c r="B71" s="105"/>
      <c r="C71" s="23"/>
      <c r="D71" s="23"/>
      <c r="E71" s="22"/>
      <c r="F71" s="23"/>
      <c r="G71" s="35"/>
    </row>
    <row r="72" spans="1:7" hidden="1">
      <c r="A72" s="105"/>
      <c r="B72" s="105"/>
      <c r="C72" s="23"/>
      <c r="D72" s="23"/>
      <c r="E72" s="22"/>
      <c r="F72" s="23"/>
      <c r="G72" s="35"/>
    </row>
    <row r="73" spans="1:7" hidden="1">
      <c r="A73" s="105"/>
      <c r="B73" s="105"/>
      <c r="C73" s="23"/>
      <c r="D73" s="23"/>
      <c r="E73" s="22"/>
      <c r="F73" s="23"/>
      <c r="G73" s="35"/>
    </row>
    <row r="74" spans="1:7" hidden="1">
      <c r="A74" s="105"/>
      <c r="B74" s="105"/>
      <c r="C74" s="23"/>
      <c r="D74" s="23"/>
      <c r="E74" s="22"/>
      <c r="F74" s="23"/>
      <c r="G74" s="35"/>
    </row>
    <row r="75" spans="1:7" hidden="1">
      <c r="A75" s="105"/>
      <c r="B75" s="105"/>
      <c r="C75" s="23"/>
      <c r="D75" s="23"/>
      <c r="E75" s="22"/>
      <c r="F75" s="23"/>
      <c r="G75" s="35"/>
    </row>
    <row r="76" spans="1:7" hidden="1">
      <c r="F76" s="12"/>
    </row>
    <row r="77" spans="1:7" hidden="1">
      <c r="F77" s="12"/>
    </row>
    <row r="78" spans="1:7" hidden="1">
      <c r="F78" s="12"/>
    </row>
    <row r="79" spans="1:7" hidden="1">
      <c r="F79" s="12"/>
    </row>
    <row r="80" spans="1:7" hidden="1">
      <c r="F80" s="12"/>
    </row>
    <row r="81" spans="6:6" hidden="1">
      <c r="F81" s="12"/>
    </row>
    <row r="82" spans="6:6" hidden="1">
      <c r="F82" s="12"/>
    </row>
    <row r="83" spans="6:6" hidden="1">
      <c r="F83" s="12"/>
    </row>
    <row r="84" spans="6:6" hidden="1">
      <c r="F84" s="12"/>
    </row>
    <row r="85" spans="6:6" hidden="1">
      <c r="F85" s="12"/>
    </row>
    <row r="86" spans="6:6" hidden="1">
      <c r="F86" s="12"/>
    </row>
    <row r="87" spans="6:6" hidden="1">
      <c r="F87" s="12"/>
    </row>
    <row r="88" spans="6:6" hidden="1">
      <c r="F88" s="12"/>
    </row>
    <row r="89" spans="6:6" hidden="1">
      <c r="F89" s="12"/>
    </row>
    <row r="90" spans="6:6" hidden="1">
      <c r="F90" s="12"/>
    </row>
    <row r="91" spans="6:6" hidden="1">
      <c r="F91" s="12"/>
    </row>
    <row r="92" spans="6:6" hidden="1">
      <c r="F92" s="12"/>
    </row>
    <row r="93" spans="6:6" hidden="1">
      <c r="F93" s="12"/>
    </row>
    <row r="94" spans="6:6" hidden="1">
      <c r="F94" s="12"/>
    </row>
    <row r="95" spans="6:6" hidden="1">
      <c r="F95" s="12"/>
    </row>
    <row r="96" spans="6:6" hidden="1">
      <c r="F96" s="12"/>
    </row>
    <row r="97" spans="6:6" hidden="1">
      <c r="F97" s="12"/>
    </row>
    <row r="98" spans="6:6" hidden="1">
      <c r="F98" s="12"/>
    </row>
    <row r="99" spans="6:6" hidden="1">
      <c r="F99" s="12"/>
    </row>
    <row r="100" spans="6:6" hidden="1">
      <c r="F100" s="12"/>
    </row>
    <row r="101" spans="6:6" hidden="1">
      <c r="F101" s="12"/>
    </row>
    <row r="102" spans="6:6" hidden="1">
      <c r="F102" s="12"/>
    </row>
    <row r="103" spans="6:6" hidden="1">
      <c r="F103" s="12"/>
    </row>
    <row r="104" spans="6:6" hidden="1">
      <c r="F104" s="12"/>
    </row>
    <row r="105" spans="6:6" hidden="1">
      <c r="F105" s="12"/>
    </row>
    <row r="106" spans="6:6" hidden="1">
      <c r="F106" s="12"/>
    </row>
    <row r="107" spans="6:6" hidden="1">
      <c r="F107" s="12"/>
    </row>
    <row r="108" spans="6:6" hidden="1">
      <c r="F108" s="12"/>
    </row>
    <row r="109" spans="6:6" hidden="1">
      <c r="F109" s="12"/>
    </row>
    <row r="110" spans="6:6" hidden="1">
      <c r="F110" s="12"/>
    </row>
  </sheetData>
  <autoFilter ref="A1:G68" xr:uid="{A0DC4522-CB95-43EC-8FA6-6233E1731681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4764-AB04-48F7-8287-4D18181433B4}">
  <dimension ref="A1:G59"/>
  <sheetViews>
    <sheetView zoomScale="85" zoomScaleNormal="85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19.140625" style="12" bestFit="1" customWidth="1"/>
    <col min="2" max="2" width="16.28515625" customWidth="1"/>
    <col min="3" max="3" width="16.42578125" bestFit="1" customWidth="1"/>
    <col min="4" max="4" width="18.85546875" bestFit="1" customWidth="1"/>
    <col min="5" max="5" width="24.42578125" bestFit="1" customWidth="1"/>
    <col min="6" max="6" width="13.7109375" bestFit="1" customWidth="1"/>
    <col min="7" max="7" width="13.85546875" customWidth="1"/>
    <col min="8" max="16384" width="8.7109375" hidden="1"/>
  </cols>
  <sheetData>
    <row r="1" spans="1:7" ht="72.95" thickBot="1">
      <c r="A1" s="103" t="s">
        <v>0</v>
      </c>
      <c r="B1" s="104" t="s">
        <v>678</v>
      </c>
      <c r="C1" s="104" t="s">
        <v>679</v>
      </c>
      <c r="D1" s="104" t="s">
        <v>680</v>
      </c>
      <c r="E1" s="104" t="s">
        <v>681</v>
      </c>
      <c r="F1" s="104" t="s">
        <v>4</v>
      </c>
      <c r="G1" s="104" t="s">
        <v>5</v>
      </c>
    </row>
    <row r="2" spans="1:7">
      <c r="A2" s="77" t="s">
        <v>757</v>
      </c>
      <c r="B2" s="77">
        <v>4</v>
      </c>
      <c r="C2" s="27">
        <v>2</v>
      </c>
      <c r="D2" s="27">
        <f t="shared" ref="D2:D17" si="0">B2+C2</f>
        <v>6</v>
      </c>
      <c r="E2" s="28">
        <f t="shared" ref="E2:E17" si="1">D2*0.1</f>
        <v>0.60000000000000009</v>
      </c>
      <c r="F2" s="27">
        <f t="shared" ref="F2:F17" si="2">IF((D2*0.1)&lt;100,100,(D2*0.1))</f>
        <v>100</v>
      </c>
      <c r="G2" s="37"/>
    </row>
    <row r="3" spans="1:7">
      <c r="A3" s="105" t="s">
        <v>758</v>
      </c>
      <c r="B3" s="105">
        <v>0</v>
      </c>
      <c r="C3" s="23">
        <v>1</v>
      </c>
      <c r="D3" s="23">
        <f t="shared" si="0"/>
        <v>1</v>
      </c>
      <c r="E3" s="22">
        <f t="shared" si="1"/>
        <v>0.1</v>
      </c>
      <c r="F3" s="23">
        <f t="shared" si="2"/>
        <v>100</v>
      </c>
      <c r="G3" s="35"/>
    </row>
    <row r="4" spans="1:7">
      <c r="A4" s="105" t="s">
        <v>759</v>
      </c>
      <c r="B4" s="105">
        <v>0</v>
      </c>
      <c r="C4" s="23">
        <v>1</v>
      </c>
      <c r="D4" s="23">
        <f t="shared" si="0"/>
        <v>1</v>
      </c>
      <c r="E4" s="22">
        <f t="shared" si="1"/>
        <v>0.1</v>
      </c>
      <c r="F4" s="23">
        <f t="shared" si="2"/>
        <v>100</v>
      </c>
      <c r="G4" s="35"/>
    </row>
    <row r="5" spans="1:7">
      <c r="A5" s="105" t="s">
        <v>760</v>
      </c>
      <c r="B5" s="105">
        <v>0</v>
      </c>
      <c r="C5" s="23">
        <v>1</v>
      </c>
      <c r="D5" s="23">
        <f t="shared" si="0"/>
        <v>1</v>
      </c>
      <c r="E5" s="22">
        <f t="shared" si="1"/>
        <v>0.1</v>
      </c>
      <c r="F5" s="23">
        <f t="shared" si="2"/>
        <v>100</v>
      </c>
      <c r="G5" s="35"/>
    </row>
    <row r="6" spans="1:7">
      <c r="A6" s="105" t="s">
        <v>761</v>
      </c>
      <c r="B6" s="105">
        <v>30</v>
      </c>
      <c r="C6" s="23">
        <v>51</v>
      </c>
      <c r="D6" s="23">
        <f t="shared" si="0"/>
        <v>81</v>
      </c>
      <c r="E6" s="22">
        <f t="shared" si="1"/>
        <v>8.1</v>
      </c>
      <c r="F6" s="23">
        <f t="shared" si="2"/>
        <v>100</v>
      </c>
      <c r="G6" s="35"/>
    </row>
    <row r="7" spans="1:7">
      <c r="A7" s="105" t="s">
        <v>762</v>
      </c>
      <c r="B7" s="105">
        <v>0</v>
      </c>
      <c r="C7" s="23">
        <v>2</v>
      </c>
      <c r="D7" s="23">
        <f t="shared" si="0"/>
        <v>2</v>
      </c>
      <c r="E7" s="22">
        <f t="shared" si="1"/>
        <v>0.2</v>
      </c>
      <c r="F7" s="23">
        <f t="shared" si="2"/>
        <v>100</v>
      </c>
      <c r="G7" s="35"/>
    </row>
    <row r="8" spans="1:7">
      <c r="A8" s="105" t="s">
        <v>763</v>
      </c>
      <c r="B8" s="105">
        <v>0</v>
      </c>
      <c r="C8" s="23">
        <v>1</v>
      </c>
      <c r="D8" s="23">
        <f t="shared" si="0"/>
        <v>1</v>
      </c>
      <c r="E8" s="22">
        <f t="shared" si="1"/>
        <v>0.1</v>
      </c>
      <c r="F8" s="23">
        <f t="shared" si="2"/>
        <v>100</v>
      </c>
      <c r="G8" s="35"/>
    </row>
    <row r="9" spans="1:7">
      <c r="A9" s="105" t="s">
        <v>764</v>
      </c>
      <c r="B9" s="105">
        <v>1</v>
      </c>
      <c r="C9" s="23">
        <v>2</v>
      </c>
      <c r="D9" s="23">
        <f t="shared" si="0"/>
        <v>3</v>
      </c>
      <c r="E9" s="22">
        <f t="shared" si="1"/>
        <v>0.30000000000000004</v>
      </c>
      <c r="F9" s="23">
        <f t="shared" si="2"/>
        <v>100</v>
      </c>
      <c r="G9" s="35"/>
    </row>
    <row r="10" spans="1:7">
      <c r="A10" s="105" t="s">
        <v>289</v>
      </c>
      <c r="B10" s="105">
        <v>0</v>
      </c>
      <c r="C10" s="23">
        <v>5</v>
      </c>
      <c r="D10" s="23">
        <f t="shared" si="0"/>
        <v>5</v>
      </c>
      <c r="E10" s="22">
        <f t="shared" si="1"/>
        <v>0.5</v>
      </c>
      <c r="F10" s="23">
        <f t="shared" si="2"/>
        <v>100</v>
      </c>
      <c r="G10" s="35"/>
    </row>
    <row r="11" spans="1:7">
      <c r="A11" s="105" t="s">
        <v>765</v>
      </c>
      <c r="B11" s="105">
        <v>0</v>
      </c>
      <c r="C11" s="23">
        <v>1</v>
      </c>
      <c r="D11" s="23">
        <f t="shared" si="0"/>
        <v>1</v>
      </c>
      <c r="E11" s="22">
        <f t="shared" si="1"/>
        <v>0.1</v>
      </c>
      <c r="F11" s="23">
        <f t="shared" si="2"/>
        <v>100</v>
      </c>
      <c r="G11" s="35"/>
    </row>
    <row r="12" spans="1:7">
      <c r="A12" s="105" t="s">
        <v>688</v>
      </c>
      <c r="B12" s="105">
        <v>0</v>
      </c>
      <c r="C12" s="23">
        <v>1</v>
      </c>
      <c r="D12" s="23">
        <f t="shared" si="0"/>
        <v>1</v>
      </c>
      <c r="E12" s="22">
        <f t="shared" si="1"/>
        <v>0.1</v>
      </c>
      <c r="F12" s="23">
        <f t="shared" si="2"/>
        <v>100</v>
      </c>
      <c r="G12" s="35"/>
    </row>
    <row r="13" spans="1:7">
      <c r="A13" s="105" t="s">
        <v>689</v>
      </c>
      <c r="B13" s="105">
        <v>0</v>
      </c>
      <c r="C13" s="23">
        <v>3</v>
      </c>
      <c r="D13" s="23">
        <f t="shared" si="0"/>
        <v>3</v>
      </c>
      <c r="E13" s="22">
        <f t="shared" si="1"/>
        <v>0.30000000000000004</v>
      </c>
      <c r="F13" s="23">
        <f t="shared" si="2"/>
        <v>100</v>
      </c>
      <c r="G13" s="35"/>
    </row>
    <row r="14" spans="1:7">
      <c r="A14" s="105" t="s">
        <v>766</v>
      </c>
      <c r="B14" s="105">
        <v>0</v>
      </c>
      <c r="C14" s="23">
        <v>2</v>
      </c>
      <c r="D14" s="23">
        <f t="shared" si="0"/>
        <v>2</v>
      </c>
      <c r="E14" s="22">
        <f t="shared" si="1"/>
        <v>0.2</v>
      </c>
      <c r="F14" s="23">
        <f t="shared" si="2"/>
        <v>100</v>
      </c>
      <c r="G14" s="35"/>
    </row>
    <row r="15" spans="1:7">
      <c r="A15" s="105" t="s">
        <v>767</v>
      </c>
      <c r="B15" s="105">
        <v>0</v>
      </c>
      <c r="C15" s="23">
        <v>2</v>
      </c>
      <c r="D15" s="23">
        <f t="shared" si="0"/>
        <v>2</v>
      </c>
      <c r="E15" s="22">
        <f t="shared" si="1"/>
        <v>0.2</v>
      </c>
      <c r="F15" s="23">
        <f t="shared" si="2"/>
        <v>100</v>
      </c>
      <c r="G15" s="35"/>
    </row>
    <row r="16" spans="1:7">
      <c r="A16" s="105" t="s">
        <v>289</v>
      </c>
      <c r="B16" s="105">
        <v>1</v>
      </c>
      <c r="C16" s="23">
        <v>0</v>
      </c>
      <c r="D16" s="23">
        <f t="shared" si="0"/>
        <v>1</v>
      </c>
      <c r="E16" s="22">
        <f t="shared" si="1"/>
        <v>0.1</v>
      </c>
      <c r="F16" s="23">
        <f t="shared" si="2"/>
        <v>100</v>
      </c>
      <c r="G16" s="35"/>
    </row>
    <row r="17" spans="1:7" hidden="1">
      <c r="A17" s="105"/>
      <c r="B17" s="105"/>
      <c r="C17" s="23"/>
      <c r="D17" s="23">
        <f t="shared" si="0"/>
        <v>0</v>
      </c>
      <c r="E17" s="22">
        <f t="shared" si="1"/>
        <v>0</v>
      </c>
      <c r="F17" s="23">
        <f t="shared" si="2"/>
        <v>100</v>
      </c>
      <c r="G17" s="35"/>
    </row>
    <row r="18" spans="1:7" hidden="1">
      <c r="A18" s="105"/>
      <c r="B18" s="105"/>
      <c r="C18" s="23"/>
      <c r="D18" s="23"/>
      <c r="E18" s="22"/>
      <c r="F18" s="23"/>
      <c r="G18" s="35"/>
    </row>
    <row r="19" spans="1:7" hidden="1">
      <c r="A19" s="105"/>
      <c r="B19" s="105"/>
      <c r="C19" s="23"/>
      <c r="D19" s="23"/>
      <c r="E19" s="22"/>
      <c r="F19" s="23"/>
      <c r="G19" s="35"/>
    </row>
    <row r="20" spans="1:7" hidden="1">
      <c r="A20" s="105"/>
      <c r="B20" s="105"/>
      <c r="C20" s="23"/>
      <c r="D20" s="23"/>
      <c r="E20" s="22"/>
      <c r="F20" s="23"/>
      <c r="G20" s="35"/>
    </row>
    <row r="21" spans="1:7" hidden="1">
      <c r="A21" s="105"/>
      <c r="B21" s="105"/>
      <c r="C21" s="23"/>
      <c r="D21" s="23"/>
      <c r="E21" s="22"/>
      <c r="F21" s="23"/>
      <c r="G21" s="35"/>
    </row>
    <row r="22" spans="1:7" hidden="1">
      <c r="A22" s="105"/>
      <c r="B22" s="105"/>
      <c r="C22" s="23"/>
      <c r="D22" s="23"/>
      <c r="E22" s="22"/>
      <c r="F22" s="23"/>
      <c r="G22" s="35"/>
    </row>
    <row r="23" spans="1:7" hidden="1">
      <c r="A23" s="105"/>
      <c r="B23" s="105"/>
      <c r="C23" s="23"/>
      <c r="D23" s="23"/>
      <c r="E23" s="22"/>
      <c r="F23" s="23"/>
      <c r="G23" s="35"/>
    </row>
    <row r="24" spans="1:7" hidden="1">
      <c r="A24" s="105"/>
      <c r="B24" s="105"/>
      <c r="C24" s="23"/>
      <c r="D24" s="23"/>
      <c r="E24" s="22"/>
      <c r="F24" s="23"/>
      <c r="G24" s="35"/>
    </row>
    <row r="25" spans="1:7" hidden="1">
      <c r="F25" s="12"/>
    </row>
    <row r="26" spans="1:7" hidden="1">
      <c r="F26" s="12"/>
    </row>
    <row r="27" spans="1:7" hidden="1">
      <c r="F27" s="12"/>
    </row>
    <row r="28" spans="1:7" hidden="1">
      <c r="F28" s="12"/>
    </row>
    <row r="29" spans="1:7" hidden="1">
      <c r="F29" s="12"/>
    </row>
    <row r="30" spans="1:7" hidden="1">
      <c r="F30" s="12"/>
    </row>
    <row r="31" spans="1:7" hidden="1">
      <c r="F31" s="12"/>
    </row>
    <row r="32" spans="1:7" hidden="1">
      <c r="F32" s="12"/>
    </row>
    <row r="33" spans="6:6" hidden="1">
      <c r="F33" s="12"/>
    </row>
    <row r="34" spans="6:6" hidden="1">
      <c r="F34" s="12"/>
    </row>
    <row r="35" spans="6:6" hidden="1">
      <c r="F35" s="12"/>
    </row>
    <row r="36" spans="6:6" hidden="1">
      <c r="F36" s="12"/>
    </row>
    <row r="37" spans="6:6" hidden="1">
      <c r="F37" s="12"/>
    </row>
    <row r="38" spans="6:6" hidden="1">
      <c r="F38" s="12"/>
    </row>
    <row r="39" spans="6:6" hidden="1">
      <c r="F39" s="12"/>
    </row>
    <row r="40" spans="6:6" hidden="1">
      <c r="F40" s="12"/>
    </row>
    <row r="41" spans="6:6" hidden="1">
      <c r="F41" s="12"/>
    </row>
    <row r="42" spans="6:6" hidden="1">
      <c r="F42" s="12"/>
    </row>
    <row r="43" spans="6:6" hidden="1">
      <c r="F43" s="12"/>
    </row>
    <row r="44" spans="6:6" hidden="1">
      <c r="F44" s="12"/>
    </row>
    <row r="45" spans="6:6" hidden="1">
      <c r="F45" s="12"/>
    </row>
    <row r="46" spans="6:6" hidden="1">
      <c r="F46" s="12"/>
    </row>
    <row r="47" spans="6:6" hidden="1">
      <c r="F47" s="12"/>
    </row>
    <row r="48" spans="6:6" hidden="1">
      <c r="F48" s="12"/>
    </row>
    <row r="49" spans="6:6" hidden="1">
      <c r="F49" s="12"/>
    </row>
    <row r="50" spans="6:6" hidden="1">
      <c r="F50" s="12"/>
    </row>
    <row r="51" spans="6:6" hidden="1">
      <c r="F51" s="12"/>
    </row>
    <row r="52" spans="6:6" hidden="1">
      <c r="F52" s="12"/>
    </row>
    <row r="53" spans="6:6" hidden="1">
      <c r="F53" s="12"/>
    </row>
    <row r="54" spans="6:6" hidden="1">
      <c r="F54" s="12"/>
    </row>
    <row r="55" spans="6:6" hidden="1">
      <c r="F55" s="12"/>
    </row>
    <row r="56" spans="6:6" hidden="1">
      <c r="F56" s="12"/>
    </row>
    <row r="57" spans="6:6" hidden="1">
      <c r="F57" s="12"/>
    </row>
    <row r="58" spans="6:6" hidden="1">
      <c r="F58" s="12"/>
    </row>
    <row r="59" spans="6:6" hidden="1">
      <c r="F59" s="12"/>
    </row>
  </sheetData>
  <autoFilter ref="A1:G17" xr:uid="{C9194764-AB04-48F7-8287-4D18181433B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AAA1-87D9-4A0B-99D4-D8E0F49AC191}">
  <dimension ref="A1:E6"/>
  <sheetViews>
    <sheetView zoomScale="70" zoomScaleNormal="70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15.7109375" style="12" bestFit="1" customWidth="1"/>
    <col min="2" max="2" width="16" customWidth="1"/>
    <col min="3" max="3" width="16" bestFit="1" customWidth="1"/>
    <col min="4" max="4" width="11.42578125" customWidth="1"/>
    <col min="5" max="5" width="14.140625" bestFit="1" customWidth="1"/>
    <col min="6" max="16384" width="8.7109375" hidden="1"/>
  </cols>
  <sheetData>
    <row r="1" spans="1:5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39" t="s">
        <v>452</v>
      </c>
      <c r="B2" s="39">
        <v>1</v>
      </c>
      <c r="C2" s="40">
        <f>B2*0.3</f>
        <v>0.3</v>
      </c>
      <c r="D2" s="40">
        <f>IF((B2*0.3)&lt;100,100,(B2*0.3))</f>
        <v>100</v>
      </c>
      <c r="E2" s="38"/>
    </row>
    <row r="3" spans="1:5">
      <c r="A3" s="8" t="s">
        <v>453</v>
      </c>
      <c r="B3" s="8">
        <v>37</v>
      </c>
      <c r="C3" s="9">
        <f t="shared" ref="C3:C5" si="0">B3*0.3</f>
        <v>11.1</v>
      </c>
      <c r="D3" s="9">
        <f t="shared" ref="D3:D5" si="1">IF((B3*0.3)&lt;100,100,(B3*0.3))</f>
        <v>100</v>
      </c>
      <c r="E3" s="1"/>
    </row>
    <row r="4" spans="1:5">
      <c r="A4" s="8" t="s">
        <v>211</v>
      </c>
      <c r="B4" s="8">
        <v>1</v>
      </c>
      <c r="C4" s="9">
        <f t="shared" si="0"/>
        <v>0.3</v>
      </c>
      <c r="D4" s="9">
        <f t="shared" si="1"/>
        <v>100</v>
      </c>
      <c r="E4" s="1"/>
    </row>
    <row r="5" spans="1:5" ht="15" customHeight="1">
      <c r="A5" s="155" t="s">
        <v>235</v>
      </c>
      <c r="B5" s="10">
        <v>8</v>
      </c>
      <c r="C5" s="11">
        <f t="shared" si="0"/>
        <v>2.4</v>
      </c>
      <c r="D5" s="11">
        <f t="shared" si="1"/>
        <v>100</v>
      </c>
      <c r="E5" s="1"/>
    </row>
    <row r="6" spans="1:5" hidden="1">
      <c r="A6" s="8"/>
      <c r="B6" s="8"/>
      <c r="C6" s="9"/>
      <c r="D6" s="9"/>
      <c r="E6" s="1"/>
    </row>
  </sheetData>
  <autoFilter ref="A1:E5" xr:uid="{3FC5AAA1-87D9-4A0B-99D4-D8E0F49AC19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4027-BBAF-4E38-B861-07D32B35E9CF}">
  <dimension ref="A1:G52"/>
  <sheetViews>
    <sheetView zoomScale="70" zoomScaleNormal="70" workbookViewId="0">
      <pane ySplit="1" topLeftCell="A2" activePane="bottomLeft" state="frozen"/>
      <selection pane="bottomLeft" activeCell="E8" sqref="E8"/>
    </sheetView>
  </sheetViews>
  <sheetFormatPr defaultColWidth="0" defaultRowHeight="14.45" zeroHeight="1"/>
  <cols>
    <col min="1" max="1" width="23.140625" style="12" customWidth="1"/>
    <col min="2" max="2" width="16.85546875" customWidth="1"/>
    <col min="3" max="3" width="16.140625" customWidth="1"/>
    <col min="4" max="4" width="13.710937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39" t="s">
        <v>452</v>
      </c>
      <c r="B2" s="39">
        <v>16</v>
      </c>
      <c r="C2" s="40">
        <f>B2*0.3</f>
        <v>4.8</v>
      </c>
      <c r="D2" s="40">
        <f>IF((B2*0.3)&lt;100,100,(B2*0.3))</f>
        <v>100</v>
      </c>
      <c r="E2" s="38"/>
    </row>
    <row r="3" spans="1:5">
      <c r="A3" s="39" t="s">
        <v>454</v>
      </c>
      <c r="B3" s="39">
        <v>22</v>
      </c>
      <c r="C3" s="40">
        <f>B3*0.3</f>
        <v>6.6</v>
      </c>
      <c r="D3" s="40">
        <f>IF((B3*0.3)&lt;100,100,(B3*0.3))</f>
        <v>100</v>
      </c>
      <c r="E3" s="38"/>
    </row>
    <row r="4" spans="1:5">
      <c r="A4" s="39" t="s">
        <v>455</v>
      </c>
      <c r="B4" s="39">
        <v>1</v>
      </c>
      <c r="C4" s="40">
        <f>B4*0.3</f>
        <v>0.3</v>
      </c>
      <c r="D4" s="40">
        <f>IF((B4*0.3)&lt;100,100,(B4*0.3))</f>
        <v>100</v>
      </c>
      <c r="E4" s="38"/>
    </row>
    <row r="5" spans="1:5">
      <c r="A5" s="39" t="s">
        <v>456</v>
      </c>
      <c r="B5" s="39">
        <v>51</v>
      </c>
      <c r="C5" s="40">
        <f>B5*0.3</f>
        <v>15.299999999999999</v>
      </c>
      <c r="D5" s="40">
        <f>IF((B5*0.3)&lt;100,100,(B5*0.3))</f>
        <v>100</v>
      </c>
      <c r="E5" s="38"/>
    </row>
    <row r="6" spans="1:5">
      <c r="A6" s="8" t="s">
        <v>457</v>
      </c>
      <c r="B6" s="8">
        <v>21</v>
      </c>
      <c r="C6" s="9">
        <f t="shared" ref="C6:C19" si="0">B6*0.3</f>
        <v>6.3</v>
      </c>
      <c r="D6" s="9">
        <f t="shared" ref="D6:D19" si="1">IF((B6*0.3)&lt;100,100,(B6*0.3))</f>
        <v>100</v>
      </c>
      <c r="E6" s="1"/>
    </row>
    <row r="7" spans="1:5">
      <c r="A7" s="8" t="s">
        <v>453</v>
      </c>
      <c r="B7" s="8">
        <v>29</v>
      </c>
      <c r="C7" s="9">
        <f t="shared" si="0"/>
        <v>8.6999999999999993</v>
      </c>
      <c r="D7" s="9">
        <f t="shared" si="1"/>
        <v>100</v>
      </c>
      <c r="E7" s="1"/>
    </row>
    <row r="8" spans="1:5">
      <c r="A8" s="10" t="s">
        <v>458</v>
      </c>
      <c r="B8" s="10">
        <v>64</v>
      </c>
      <c r="C8" s="11">
        <f t="shared" si="0"/>
        <v>19.2</v>
      </c>
      <c r="D8" s="11">
        <f t="shared" si="1"/>
        <v>100</v>
      </c>
      <c r="E8" s="2"/>
    </row>
    <row r="9" spans="1:5">
      <c r="A9" s="10" t="s">
        <v>211</v>
      </c>
      <c r="B9" s="10">
        <v>26</v>
      </c>
      <c r="C9" s="11">
        <f t="shared" si="0"/>
        <v>7.8</v>
      </c>
      <c r="D9" s="11">
        <f t="shared" si="1"/>
        <v>100</v>
      </c>
      <c r="E9" s="2"/>
    </row>
    <row r="10" spans="1:5">
      <c r="A10" s="10" t="s">
        <v>459</v>
      </c>
      <c r="B10" s="10">
        <v>1</v>
      </c>
      <c r="C10" s="11">
        <f t="shared" si="0"/>
        <v>0.3</v>
      </c>
      <c r="D10" s="11">
        <f t="shared" si="1"/>
        <v>100</v>
      </c>
      <c r="E10" s="2"/>
    </row>
    <row r="11" spans="1:5">
      <c r="A11" s="10" t="s">
        <v>235</v>
      </c>
      <c r="B11" s="10">
        <v>17</v>
      </c>
      <c r="C11" s="11">
        <f t="shared" si="0"/>
        <v>5.0999999999999996</v>
      </c>
      <c r="D11" s="11">
        <f t="shared" si="1"/>
        <v>100</v>
      </c>
      <c r="E11" s="2"/>
    </row>
    <row r="12" spans="1:5">
      <c r="A12" s="10" t="s">
        <v>460</v>
      </c>
      <c r="B12" s="10">
        <v>2</v>
      </c>
      <c r="C12" s="11">
        <f t="shared" si="0"/>
        <v>0.6</v>
      </c>
      <c r="D12" s="11">
        <f t="shared" si="1"/>
        <v>100</v>
      </c>
      <c r="E12" s="2"/>
    </row>
    <row r="13" spans="1:5" hidden="1">
      <c r="A13" s="10"/>
      <c r="B13" s="10"/>
      <c r="C13" s="11">
        <f t="shared" si="0"/>
        <v>0</v>
      </c>
      <c r="D13" s="11">
        <f t="shared" si="1"/>
        <v>100</v>
      </c>
      <c r="E13" s="2"/>
    </row>
    <row r="14" spans="1:5" hidden="1">
      <c r="A14" s="10"/>
      <c r="B14" s="10"/>
      <c r="C14" s="11">
        <f t="shared" si="0"/>
        <v>0</v>
      </c>
      <c r="D14" s="11">
        <f t="shared" si="1"/>
        <v>100</v>
      </c>
      <c r="E14" s="2"/>
    </row>
    <row r="15" spans="1:5" hidden="1">
      <c r="A15" s="10"/>
      <c r="B15" s="10"/>
      <c r="C15" s="11">
        <f t="shared" si="0"/>
        <v>0</v>
      </c>
      <c r="D15" s="11">
        <f t="shared" si="1"/>
        <v>100</v>
      </c>
      <c r="E15" s="2"/>
    </row>
    <row r="16" spans="1:5" hidden="1">
      <c r="A16" s="10"/>
      <c r="B16" s="10"/>
      <c r="C16" s="11">
        <f t="shared" si="0"/>
        <v>0</v>
      </c>
      <c r="D16" s="11">
        <f t="shared" si="1"/>
        <v>100</v>
      </c>
      <c r="E16" s="2"/>
    </row>
    <row r="17" spans="1:5" hidden="1">
      <c r="A17" s="10"/>
      <c r="B17" s="10"/>
      <c r="C17" s="11">
        <f t="shared" si="0"/>
        <v>0</v>
      </c>
      <c r="D17" s="11">
        <f t="shared" si="1"/>
        <v>100</v>
      </c>
      <c r="E17" s="2"/>
    </row>
    <row r="18" spans="1:5" hidden="1">
      <c r="A18" s="10"/>
      <c r="B18" s="10"/>
      <c r="C18" s="11">
        <f t="shared" si="0"/>
        <v>0</v>
      </c>
      <c r="D18" s="11">
        <f t="shared" si="1"/>
        <v>100</v>
      </c>
      <c r="E18" s="2"/>
    </row>
    <row r="19" spans="1:5" s="44" customFormat="1" hidden="1">
      <c r="A19" s="8"/>
      <c r="B19" s="8"/>
      <c r="C19" s="9">
        <f t="shared" si="0"/>
        <v>0</v>
      </c>
      <c r="D19" s="9">
        <f t="shared" si="1"/>
        <v>100</v>
      </c>
      <c r="E19" s="1"/>
    </row>
    <row r="33" spans="1:7">
      <c r="A33" s="10" t="s">
        <v>461</v>
      </c>
      <c r="B33" s="10">
        <v>1</v>
      </c>
      <c r="C33" s="11">
        <f t="shared" ref="C33:C38" si="2">B33*0.3</f>
        <v>0.3</v>
      </c>
      <c r="D33" s="11">
        <f t="shared" ref="D33:D38" si="3">IF((B33*0.3)&lt;100,100,(B33*0.3))</f>
        <v>100</v>
      </c>
      <c r="E33" s="2"/>
    </row>
    <row r="34" spans="1:7">
      <c r="A34" s="10" t="s">
        <v>462</v>
      </c>
      <c r="B34" s="10">
        <v>4</v>
      </c>
      <c r="C34" s="11">
        <f t="shared" si="2"/>
        <v>1.2</v>
      </c>
      <c r="D34" s="11">
        <f t="shared" si="3"/>
        <v>100</v>
      </c>
      <c r="E34" s="2"/>
    </row>
    <row r="35" spans="1:7">
      <c r="A35" s="10" t="s">
        <v>339</v>
      </c>
      <c r="B35" s="10">
        <v>36</v>
      </c>
      <c r="C35" s="11">
        <f t="shared" si="2"/>
        <v>10.799999999999999</v>
      </c>
      <c r="D35" s="11">
        <f t="shared" si="3"/>
        <v>100</v>
      </c>
      <c r="E35" s="2"/>
    </row>
    <row r="36" spans="1:7">
      <c r="A36" s="10" t="s">
        <v>463</v>
      </c>
      <c r="B36" s="10">
        <v>27</v>
      </c>
      <c r="C36" s="11">
        <f t="shared" si="2"/>
        <v>8.1</v>
      </c>
      <c r="D36" s="11">
        <f t="shared" si="3"/>
        <v>100</v>
      </c>
      <c r="E36" s="2"/>
    </row>
    <row r="37" spans="1:7">
      <c r="A37" s="10" t="s">
        <v>464</v>
      </c>
      <c r="B37" s="10">
        <v>61</v>
      </c>
      <c r="C37" s="11">
        <f t="shared" si="2"/>
        <v>18.3</v>
      </c>
      <c r="D37" s="11">
        <f t="shared" si="3"/>
        <v>100</v>
      </c>
      <c r="E37" s="2"/>
    </row>
    <row r="38" spans="1:7">
      <c r="A38" s="10" t="s">
        <v>465</v>
      </c>
      <c r="B38" s="10">
        <v>5</v>
      </c>
      <c r="C38" s="11">
        <f t="shared" si="2"/>
        <v>1.5</v>
      </c>
      <c r="D38" s="11">
        <f t="shared" si="3"/>
        <v>100</v>
      </c>
      <c r="E38" s="2"/>
    </row>
    <row r="39" spans="1:7" hidden="1">
      <c r="G39" t="s">
        <v>452</v>
      </c>
    </row>
    <row r="40" spans="1:7" hidden="1">
      <c r="G40" t="s">
        <v>466</v>
      </c>
    </row>
    <row r="41" spans="1:7" hidden="1">
      <c r="G41" t="s">
        <v>457</v>
      </c>
    </row>
    <row r="42" spans="1:7" hidden="1">
      <c r="G42" t="s">
        <v>453</v>
      </c>
    </row>
    <row r="43" spans="1:7" hidden="1">
      <c r="G43" t="s">
        <v>211</v>
      </c>
    </row>
    <row r="44" spans="1:7" hidden="1">
      <c r="G44" t="s">
        <v>235</v>
      </c>
    </row>
    <row r="45" spans="1:7" hidden="1">
      <c r="G45" t="s">
        <v>467</v>
      </c>
    </row>
    <row r="46" spans="1:7" hidden="1">
      <c r="G46" t="s">
        <v>460</v>
      </c>
    </row>
    <row r="47" spans="1:7" hidden="1">
      <c r="G47" t="s">
        <v>468</v>
      </c>
    </row>
    <row r="48" spans="1:7" hidden="1">
      <c r="G48" t="s">
        <v>465</v>
      </c>
    </row>
    <row r="49" spans="7:7" hidden="1">
      <c r="G49" t="s">
        <v>469</v>
      </c>
    </row>
    <row r="50" spans="7:7" hidden="1">
      <c r="G50" t="s">
        <v>470</v>
      </c>
    </row>
    <row r="51" spans="7:7" hidden="1">
      <c r="G51" t="s">
        <v>471</v>
      </c>
    </row>
    <row r="52" spans="7:7" hidden="1">
      <c r="G52" t="s">
        <v>472</v>
      </c>
    </row>
  </sheetData>
  <autoFilter ref="A1:E19" xr:uid="{4F614027-BBAF-4E38-B861-07D32B35E9CF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8148-9DEA-4AD8-AA5E-85C0679E3CB0}">
  <dimension ref="A1:G60"/>
  <sheetViews>
    <sheetView zoomScale="70" zoomScaleNormal="70" workbookViewId="0">
      <pane ySplit="1" topLeftCell="A2" activePane="bottomLeft" state="frozen"/>
      <selection pane="bottomLeft" activeCell="B36" sqref="B36"/>
    </sheetView>
  </sheetViews>
  <sheetFormatPr defaultColWidth="0" defaultRowHeight="14.45" zeroHeight="1"/>
  <cols>
    <col min="1" max="1" width="34.85546875" customWidth="1"/>
    <col min="2" max="2" width="16.85546875" customWidth="1"/>
    <col min="3" max="3" width="16.140625" customWidth="1"/>
    <col min="4" max="4" width="12.57031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customHeight="1" thickTop="1">
      <c r="A2" s="8" t="s">
        <v>88</v>
      </c>
      <c r="B2" s="8">
        <v>501</v>
      </c>
      <c r="C2" s="9">
        <f t="shared" ref="C2:C25" si="0">B2*0.3</f>
        <v>150.29999999999998</v>
      </c>
      <c r="D2" s="9">
        <f t="shared" ref="D2:D25" si="1">IF((B2*0.3)&lt;100,100,(B2*0.3))</f>
        <v>150.29999999999998</v>
      </c>
      <c r="E2" s="1"/>
    </row>
    <row r="3" spans="1:5" ht="15" customHeight="1">
      <c r="A3" s="8" t="s">
        <v>473</v>
      </c>
      <c r="B3" s="8">
        <v>100</v>
      </c>
      <c r="C3" s="9">
        <f t="shared" si="0"/>
        <v>30</v>
      </c>
      <c r="D3" s="9">
        <f t="shared" si="1"/>
        <v>100</v>
      </c>
      <c r="E3" s="1"/>
    </row>
    <row r="4" spans="1:5" ht="15" customHeight="1">
      <c r="A4" s="8" t="s">
        <v>474</v>
      </c>
      <c r="B4" s="8">
        <v>2</v>
      </c>
      <c r="C4" s="9">
        <f t="shared" si="0"/>
        <v>0.6</v>
      </c>
      <c r="D4" s="9">
        <f t="shared" si="1"/>
        <v>100</v>
      </c>
      <c r="E4" s="1"/>
    </row>
    <row r="5" spans="1:5">
      <c r="A5" s="8" t="s">
        <v>111</v>
      </c>
      <c r="B5" s="8">
        <v>69</v>
      </c>
      <c r="C5" s="9">
        <f t="shared" si="0"/>
        <v>20.7</v>
      </c>
      <c r="D5" s="9">
        <f t="shared" si="1"/>
        <v>100</v>
      </c>
      <c r="E5" s="1"/>
    </row>
    <row r="6" spans="1:5">
      <c r="A6" s="8" t="s">
        <v>114</v>
      </c>
      <c r="B6" s="8">
        <v>256</v>
      </c>
      <c r="C6" s="9">
        <f t="shared" si="0"/>
        <v>76.8</v>
      </c>
      <c r="D6" s="9">
        <f t="shared" si="1"/>
        <v>100</v>
      </c>
      <c r="E6" s="1"/>
    </row>
    <row r="7" spans="1:5">
      <c r="A7" s="10" t="s">
        <v>475</v>
      </c>
      <c r="B7" s="10">
        <v>5</v>
      </c>
      <c r="C7" s="11">
        <f t="shared" si="0"/>
        <v>1.5</v>
      </c>
      <c r="D7" s="11">
        <f t="shared" si="1"/>
        <v>100</v>
      </c>
      <c r="E7" s="2"/>
    </row>
    <row r="8" spans="1:5">
      <c r="A8" s="10" t="s">
        <v>476</v>
      </c>
      <c r="B8" s="10">
        <v>1</v>
      </c>
      <c r="C8" s="11">
        <f t="shared" si="0"/>
        <v>0.3</v>
      </c>
      <c r="D8" s="11">
        <f t="shared" si="1"/>
        <v>100</v>
      </c>
      <c r="E8" s="2"/>
    </row>
    <row r="9" spans="1:5">
      <c r="A9" s="10" t="s">
        <v>477</v>
      </c>
      <c r="B9" s="10">
        <v>1</v>
      </c>
      <c r="C9" s="11">
        <f t="shared" si="0"/>
        <v>0.3</v>
      </c>
      <c r="D9" s="11">
        <f t="shared" si="1"/>
        <v>100</v>
      </c>
      <c r="E9" s="2"/>
    </row>
    <row r="10" spans="1:5">
      <c r="A10" s="10" t="s">
        <v>478</v>
      </c>
      <c r="B10" s="10">
        <v>1</v>
      </c>
      <c r="C10" s="11">
        <f t="shared" si="0"/>
        <v>0.3</v>
      </c>
      <c r="D10" s="11">
        <f t="shared" si="1"/>
        <v>100</v>
      </c>
      <c r="E10" s="2"/>
    </row>
    <row r="11" spans="1:5">
      <c r="A11" s="10" t="s">
        <v>457</v>
      </c>
      <c r="B11" s="10">
        <v>1</v>
      </c>
      <c r="C11" s="11">
        <f t="shared" si="0"/>
        <v>0.3</v>
      </c>
      <c r="D11" s="11">
        <f t="shared" si="1"/>
        <v>100</v>
      </c>
      <c r="E11" s="2"/>
    </row>
    <row r="12" spans="1:5">
      <c r="A12" s="10" t="s">
        <v>453</v>
      </c>
      <c r="B12" s="10">
        <v>149</v>
      </c>
      <c r="C12" s="11">
        <f t="shared" si="0"/>
        <v>44.699999999999996</v>
      </c>
      <c r="D12" s="11">
        <f t="shared" si="1"/>
        <v>100</v>
      </c>
      <c r="E12" s="2"/>
    </row>
    <row r="13" spans="1:5">
      <c r="A13" s="10" t="s">
        <v>479</v>
      </c>
      <c r="B13" s="10">
        <v>2</v>
      </c>
      <c r="C13" s="11">
        <f t="shared" si="0"/>
        <v>0.6</v>
      </c>
      <c r="D13" s="11">
        <f t="shared" si="1"/>
        <v>100</v>
      </c>
      <c r="E13" s="2"/>
    </row>
    <row r="14" spans="1:5">
      <c r="A14" s="10" t="s">
        <v>480</v>
      </c>
      <c r="B14" s="10">
        <v>3</v>
      </c>
      <c r="C14" s="11">
        <f t="shared" si="0"/>
        <v>0.89999999999999991</v>
      </c>
      <c r="D14" s="11">
        <f t="shared" si="1"/>
        <v>100</v>
      </c>
      <c r="E14" s="2"/>
    </row>
    <row r="15" spans="1:5">
      <c r="A15" s="10" t="s">
        <v>481</v>
      </c>
      <c r="B15" s="10">
        <v>1</v>
      </c>
      <c r="C15" s="11">
        <f t="shared" si="0"/>
        <v>0.3</v>
      </c>
      <c r="D15" s="11">
        <f t="shared" si="1"/>
        <v>100</v>
      </c>
      <c r="E15" s="2"/>
    </row>
    <row r="16" spans="1:5">
      <c r="A16" s="10" t="s">
        <v>482</v>
      </c>
      <c r="B16" s="10">
        <v>29</v>
      </c>
      <c r="C16" s="11">
        <f t="shared" si="0"/>
        <v>8.6999999999999993</v>
      </c>
      <c r="D16" s="11">
        <f t="shared" si="1"/>
        <v>100</v>
      </c>
      <c r="E16" s="2"/>
    </row>
    <row r="17" spans="1:5" s="44" customFormat="1">
      <c r="A17" s="8" t="s">
        <v>483</v>
      </c>
      <c r="B17" s="8">
        <v>5</v>
      </c>
      <c r="C17" s="9">
        <f t="shared" si="0"/>
        <v>1.5</v>
      </c>
      <c r="D17" s="9">
        <f t="shared" si="1"/>
        <v>100</v>
      </c>
      <c r="E17" s="45"/>
    </row>
    <row r="18" spans="1:5">
      <c r="A18" s="23" t="s">
        <v>484</v>
      </c>
      <c r="B18" s="23">
        <v>1</v>
      </c>
      <c r="C18" s="9">
        <f t="shared" si="0"/>
        <v>0.3</v>
      </c>
      <c r="D18" s="9">
        <f t="shared" si="1"/>
        <v>100</v>
      </c>
      <c r="E18" s="35"/>
    </row>
    <row r="19" spans="1:5">
      <c r="A19" s="52" t="s">
        <v>211</v>
      </c>
      <c r="B19" s="32">
        <v>105</v>
      </c>
      <c r="C19" s="53">
        <f t="shared" si="0"/>
        <v>31.5</v>
      </c>
      <c r="D19" s="53">
        <f t="shared" si="1"/>
        <v>100</v>
      </c>
      <c r="E19" s="47"/>
    </row>
    <row r="20" spans="1:5">
      <c r="A20" s="52" t="s">
        <v>485</v>
      </c>
      <c r="B20" s="32">
        <v>1</v>
      </c>
      <c r="C20" s="53">
        <f t="shared" si="0"/>
        <v>0.3</v>
      </c>
      <c r="D20" s="53">
        <f t="shared" si="1"/>
        <v>100</v>
      </c>
      <c r="E20" s="47"/>
    </row>
    <row r="21" spans="1:5">
      <c r="A21" s="23" t="s">
        <v>486</v>
      </c>
      <c r="B21" s="23">
        <v>1</v>
      </c>
      <c r="C21" s="9">
        <f t="shared" si="0"/>
        <v>0.3</v>
      </c>
      <c r="D21" s="9">
        <f t="shared" si="1"/>
        <v>100</v>
      </c>
      <c r="E21" s="35"/>
    </row>
    <row r="22" spans="1:5">
      <c r="A22" s="23" t="s">
        <v>235</v>
      </c>
      <c r="B22" s="23">
        <v>202</v>
      </c>
      <c r="C22" s="9">
        <f t="shared" si="0"/>
        <v>60.599999999999994</v>
      </c>
      <c r="D22" s="9">
        <f t="shared" si="1"/>
        <v>100</v>
      </c>
      <c r="E22" s="35"/>
    </row>
    <row r="23" spans="1:5">
      <c r="A23" s="23" t="s">
        <v>487</v>
      </c>
      <c r="B23" s="23">
        <v>1</v>
      </c>
      <c r="C23" s="9">
        <f t="shared" si="0"/>
        <v>0.3</v>
      </c>
      <c r="D23" s="9">
        <f t="shared" si="1"/>
        <v>100</v>
      </c>
      <c r="E23" s="35"/>
    </row>
    <row r="24" spans="1:5">
      <c r="A24" s="23" t="s">
        <v>488</v>
      </c>
      <c r="B24" s="23">
        <v>2</v>
      </c>
      <c r="C24" s="9">
        <f t="shared" si="0"/>
        <v>0.6</v>
      </c>
      <c r="D24" s="9">
        <f t="shared" si="1"/>
        <v>100</v>
      </c>
      <c r="E24" s="35"/>
    </row>
    <row r="25" spans="1:5">
      <c r="A25" s="23" t="s">
        <v>489</v>
      </c>
      <c r="B25" s="23">
        <v>2</v>
      </c>
      <c r="C25" s="9">
        <f t="shared" si="0"/>
        <v>0.6</v>
      </c>
      <c r="D25" s="9">
        <f t="shared" si="1"/>
        <v>100</v>
      </c>
      <c r="E25" s="35"/>
    </row>
    <row r="26" spans="1:5">
      <c r="A26" s="23" t="s">
        <v>490</v>
      </c>
      <c r="B26" s="23">
        <v>2</v>
      </c>
      <c r="C26" s="9">
        <f t="shared" ref="C26:C44" si="2">B26*0.3</f>
        <v>0.6</v>
      </c>
      <c r="D26" s="9">
        <f t="shared" ref="D26:D44" si="3">IF((B26*0.3)&lt;100,100,(B26*0.3))</f>
        <v>100</v>
      </c>
      <c r="E26" s="35"/>
    </row>
    <row r="27" spans="1:5">
      <c r="A27" s="23" t="s">
        <v>289</v>
      </c>
      <c r="B27" s="23">
        <v>32</v>
      </c>
      <c r="C27" s="9">
        <f t="shared" si="2"/>
        <v>9.6</v>
      </c>
      <c r="D27" s="9">
        <f t="shared" si="3"/>
        <v>100</v>
      </c>
      <c r="E27" s="35"/>
    </row>
    <row r="28" spans="1:5">
      <c r="A28" s="23" t="s">
        <v>491</v>
      </c>
      <c r="B28" s="23">
        <v>4</v>
      </c>
      <c r="C28" s="9">
        <f t="shared" ref="C28" si="4">B28*0.3</f>
        <v>1.2</v>
      </c>
      <c r="D28" s="9">
        <f t="shared" ref="D28" si="5">IF((B28*0.3)&lt;100,100,(B28*0.3))</f>
        <v>100</v>
      </c>
      <c r="E28" s="35"/>
    </row>
    <row r="29" spans="1:5">
      <c r="A29" s="23" t="s">
        <v>297</v>
      </c>
      <c r="B29" s="23">
        <v>116</v>
      </c>
      <c r="C29" s="9">
        <f t="shared" ref="C29:C43" si="6">B29*0.3</f>
        <v>34.799999999999997</v>
      </c>
      <c r="D29" s="9">
        <f t="shared" ref="D29:D43" si="7">IF((B29*0.3)&lt;100,100,(B29*0.3))</f>
        <v>100</v>
      </c>
      <c r="E29" s="35"/>
    </row>
    <row r="30" spans="1:5">
      <c r="A30" s="23" t="s">
        <v>311</v>
      </c>
      <c r="B30" s="23">
        <v>612</v>
      </c>
      <c r="C30" s="9">
        <f t="shared" si="6"/>
        <v>183.6</v>
      </c>
      <c r="D30" s="9">
        <f t="shared" si="7"/>
        <v>183.6</v>
      </c>
      <c r="E30" s="35"/>
    </row>
    <row r="31" spans="1:5">
      <c r="A31" s="23" t="s">
        <v>492</v>
      </c>
      <c r="B31" s="23">
        <f>6+17</f>
        <v>23</v>
      </c>
      <c r="C31" s="9">
        <f t="shared" si="6"/>
        <v>6.8999999999999995</v>
      </c>
      <c r="D31" s="9">
        <f t="shared" si="7"/>
        <v>100</v>
      </c>
      <c r="E31" s="35"/>
    </row>
    <row r="32" spans="1:5">
      <c r="A32" s="23" t="s">
        <v>326</v>
      </c>
      <c r="B32" s="23">
        <v>38</v>
      </c>
      <c r="C32" s="9">
        <f t="shared" si="6"/>
        <v>11.4</v>
      </c>
      <c r="D32" s="9">
        <f t="shared" si="7"/>
        <v>100</v>
      </c>
      <c r="E32" s="35"/>
    </row>
    <row r="33" spans="1:7">
      <c r="A33" s="23" t="s">
        <v>493</v>
      </c>
      <c r="B33" s="23">
        <v>3</v>
      </c>
      <c r="C33" s="9">
        <f t="shared" si="6"/>
        <v>0.89999999999999991</v>
      </c>
      <c r="D33" s="9">
        <f t="shared" si="7"/>
        <v>100</v>
      </c>
      <c r="E33" s="35"/>
    </row>
    <row r="34" spans="1:7">
      <c r="A34" s="23" t="s">
        <v>494</v>
      </c>
      <c r="B34" s="23">
        <v>1</v>
      </c>
      <c r="C34" s="9">
        <f t="shared" si="6"/>
        <v>0.3</v>
      </c>
      <c r="D34" s="9">
        <f t="shared" si="7"/>
        <v>100</v>
      </c>
      <c r="E34" s="35"/>
    </row>
    <row r="35" spans="1:7">
      <c r="A35" s="23" t="s">
        <v>495</v>
      </c>
      <c r="B35" s="23">
        <v>3</v>
      </c>
      <c r="C35" s="9">
        <f t="shared" si="6"/>
        <v>0.89999999999999991</v>
      </c>
      <c r="D35" s="9">
        <f t="shared" si="7"/>
        <v>100</v>
      </c>
      <c r="E35" s="35"/>
    </row>
    <row r="36" spans="1:7">
      <c r="A36" s="12" t="s">
        <v>496</v>
      </c>
      <c r="B36" s="23">
        <v>1</v>
      </c>
      <c r="C36" s="9">
        <f t="shared" si="6"/>
        <v>0.3</v>
      </c>
      <c r="D36" s="9">
        <f t="shared" si="7"/>
        <v>100</v>
      </c>
      <c r="E36" s="35"/>
    </row>
    <row r="37" spans="1:7">
      <c r="A37" s="23" t="s">
        <v>350</v>
      </c>
      <c r="B37" s="23">
        <v>1</v>
      </c>
      <c r="C37" s="9">
        <f t="shared" si="6"/>
        <v>0.3</v>
      </c>
      <c r="D37" s="9">
        <f t="shared" si="7"/>
        <v>100</v>
      </c>
      <c r="E37" s="35"/>
    </row>
    <row r="38" spans="1:7">
      <c r="A38" s="23" t="s">
        <v>497</v>
      </c>
      <c r="B38" s="23">
        <v>1135</v>
      </c>
      <c r="C38" s="9">
        <f t="shared" si="6"/>
        <v>340.5</v>
      </c>
      <c r="D38" s="9">
        <f t="shared" si="7"/>
        <v>340.5</v>
      </c>
      <c r="E38" s="35"/>
    </row>
    <row r="39" spans="1:7">
      <c r="A39" s="23" t="s">
        <v>498</v>
      </c>
      <c r="B39" s="23">
        <v>1</v>
      </c>
      <c r="C39" s="9">
        <f t="shared" si="6"/>
        <v>0.3</v>
      </c>
      <c r="D39" s="9">
        <f t="shared" si="7"/>
        <v>100</v>
      </c>
      <c r="E39" s="35"/>
    </row>
    <row r="40" spans="1:7">
      <c r="A40" s="23" t="s">
        <v>419</v>
      </c>
      <c r="B40" s="23">
        <v>429</v>
      </c>
      <c r="C40" s="9">
        <f t="shared" si="6"/>
        <v>128.69999999999999</v>
      </c>
      <c r="D40" s="9">
        <f t="shared" si="7"/>
        <v>128.69999999999999</v>
      </c>
      <c r="E40" s="35"/>
    </row>
    <row r="41" spans="1:7">
      <c r="A41" s="23" t="s">
        <v>499</v>
      </c>
      <c r="B41" s="23">
        <v>21</v>
      </c>
      <c r="C41" s="9">
        <f t="shared" si="6"/>
        <v>6.3</v>
      </c>
      <c r="D41" s="9">
        <f t="shared" si="7"/>
        <v>100</v>
      </c>
      <c r="E41" s="35"/>
    </row>
    <row r="42" spans="1:7">
      <c r="A42" s="23" t="s">
        <v>500</v>
      </c>
      <c r="B42" s="23">
        <v>13</v>
      </c>
      <c r="C42" s="9">
        <f t="shared" si="6"/>
        <v>3.9</v>
      </c>
      <c r="D42" s="9">
        <f t="shared" si="7"/>
        <v>100</v>
      </c>
      <c r="E42" s="35"/>
    </row>
    <row r="43" spans="1:7">
      <c r="A43" s="23" t="s">
        <v>501</v>
      </c>
      <c r="B43" s="23">
        <v>5</v>
      </c>
      <c r="C43" s="9">
        <f t="shared" si="6"/>
        <v>1.5</v>
      </c>
      <c r="D43" s="9">
        <f t="shared" si="7"/>
        <v>100</v>
      </c>
      <c r="E43" s="35"/>
    </row>
    <row r="44" spans="1:7" hidden="1">
      <c r="A44" s="23" t="s">
        <v>489</v>
      </c>
      <c r="B44" s="23">
        <v>2</v>
      </c>
      <c r="C44" s="9">
        <f t="shared" si="2"/>
        <v>0.6</v>
      </c>
      <c r="D44" s="9">
        <f t="shared" si="3"/>
        <v>100</v>
      </c>
      <c r="E44" s="35"/>
    </row>
    <row r="47" spans="1:7" hidden="1">
      <c r="G47" t="s">
        <v>452</v>
      </c>
    </row>
    <row r="48" spans="1:7" hidden="1">
      <c r="G48" t="s">
        <v>466</v>
      </c>
    </row>
    <row r="49" spans="7:7" hidden="1">
      <c r="G49" t="s">
        <v>457</v>
      </c>
    </row>
    <row r="50" spans="7:7" hidden="1">
      <c r="G50" t="s">
        <v>453</v>
      </c>
    </row>
    <row r="51" spans="7:7" hidden="1">
      <c r="G51" t="s">
        <v>211</v>
      </c>
    </row>
    <row r="52" spans="7:7" hidden="1">
      <c r="G52" t="s">
        <v>235</v>
      </c>
    </row>
    <row r="53" spans="7:7" hidden="1">
      <c r="G53" t="s">
        <v>467</v>
      </c>
    </row>
    <row r="54" spans="7:7" hidden="1">
      <c r="G54" t="s">
        <v>460</v>
      </c>
    </row>
    <row r="55" spans="7:7" hidden="1">
      <c r="G55" t="s">
        <v>468</v>
      </c>
    </row>
    <row r="56" spans="7:7" hidden="1">
      <c r="G56" t="s">
        <v>465</v>
      </c>
    </row>
    <row r="57" spans="7:7" hidden="1">
      <c r="G57" t="s">
        <v>469</v>
      </c>
    </row>
    <row r="58" spans="7:7" hidden="1">
      <c r="G58" t="s">
        <v>470</v>
      </c>
    </row>
    <row r="59" spans="7:7" hidden="1">
      <c r="G59" t="s">
        <v>471</v>
      </c>
    </row>
    <row r="60" spans="7:7" hidden="1">
      <c r="G60" t="s">
        <v>472</v>
      </c>
    </row>
  </sheetData>
  <autoFilter ref="A1:E25" xr:uid="{7D1D8148-9DEA-4AD8-AA5E-85C0679E3CB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CF84-1742-4BCD-9749-233E63E4C1B2}">
  <dimension ref="A1:G40"/>
  <sheetViews>
    <sheetView zoomScale="70" zoomScaleNormal="70" workbookViewId="0">
      <pane ySplit="1" topLeftCell="A2" activePane="bottomLeft" state="frozen"/>
      <selection pane="bottomLeft" activeCell="E9" sqref="E9"/>
    </sheetView>
  </sheetViews>
  <sheetFormatPr defaultColWidth="0" defaultRowHeight="14.45" zeroHeight="1"/>
  <cols>
    <col min="1" max="1" width="22.85546875" customWidth="1"/>
    <col min="2" max="2" width="16.85546875" customWidth="1"/>
    <col min="3" max="3" width="16.140625" customWidth="1"/>
    <col min="4" max="4" width="12.57031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39" t="s">
        <v>502</v>
      </c>
      <c r="B2" s="39">
        <v>2</v>
      </c>
      <c r="C2" s="40">
        <f>B2*0.3</f>
        <v>0.6</v>
      </c>
      <c r="D2" s="40">
        <f>IF((B2*0.3)&lt;100,100,(B2*0.3))</f>
        <v>100</v>
      </c>
      <c r="E2" s="38"/>
    </row>
    <row r="3" spans="1:5" ht="15" customHeight="1">
      <c r="A3" s="8" t="s">
        <v>453</v>
      </c>
      <c r="B3" s="8">
        <v>27</v>
      </c>
      <c r="C3" s="9">
        <f t="shared" ref="C3:C16" si="0">B3*0.3</f>
        <v>8.1</v>
      </c>
      <c r="D3" s="9">
        <f t="shared" ref="D3:D16" si="1">IF((B3*0.3)&lt;100,100,(B3*0.3))</f>
        <v>100</v>
      </c>
      <c r="E3" s="1"/>
    </row>
    <row r="4" spans="1:5" ht="15" customHeight="1">
      <c r="A4" s="8" t="s">
        <v>503</v>
      </c>
      <c r="B4" s="8">
        <v>4</v>
      </c>
      <c r="C4" s="9">
        <f t="shared" si="0"/>
        <v>1.2</v>
      </c>
      <c r="D4" s="9">
        <f t="shared" si="1"/>
        <v>100</v>
      </c>
      <c r="E4" s="1"/>
    </row>
    <row r="5" spans="1:5" ht="15" customHeight="1">
      <c r="A5" s="8" t="s">
        <v>504</v>
      </c>
      <c r="B5" s="8">
        <v>1</v>
      </c>
      <c r="C5" s="9">
        <f t="shared" si="0"/>
        <v>0.3</v>
      </c>
      <c r="D5" s="9">
        <f t="shared" si="1"/>
        <v>100</v>
      </c>
      <c r="E5" s="1"/>
    </row>
    <row r="6" spans="1:5" ht="15" customHeight="1">
      <c r="A6" s="8" t="s">
        <v>480</v>
      </c>
      <c r="B6" s="8">
        <v>1</v>
      </c>
      <c r="C6" s="9">
        <f t="shared" si="0"/>
        <v>0.3</v>
      </c>
      <c r="D6" s="9">
        <f t="shared" si="1"/>
        <v>100</v>
      </c>
      <c r="E6" s="1"/>
    </row>
    <row r="7" spans="1:5" ht="15" customHeight="1">
      <c r="A7" s="8" t="s">
        <v>482</v>
      </c>
      <c r="B7" s="8">
        <v>8</v>
      </c>
      <c r="C7" s="9">
        <f t="shared" si="0"/>
        <v>2.4</v>
      </c>
      <c r="D7" s="9">
        <f t="shared" si="1"/>
        <v>100</v>
      </c>
      <c r="E7" s="1"/>
    </row>
    <row r="8" spans="1:5" ht="15" customHeight="1">
      <c r="A8" s="8" t="s">
        <v>483</v>
      </c>
      <c r="B8" s="8">
        <v>15</v>
      </c>
      <c r="C8" s="9">
        <f t="shared" si="0"/>
        <v>4.5</v>
      </c>
      <c r="D8" s="9">
        <f t="shared" si="1"/>
        <v>100</v>
      </c>
      <c r="E8" s="1"/>
    </row>
    <row r="9" spans="1:5">
      <c r="A9" s="8" t="s">
        <v>211</v>
      </c>
      <c r="B9" s="8">
        <v>9</v>
      </c>
      <c r="C9" s="9">
        <f t="shared" si="0"/>
        <v>2.6999999999999997</v>
      </c>
      <c r="D9" s="9">
        <f t="shared" si="1"/>
        <v>100</v>
      </c>
      <c r="E9" s="1"/>
    </row>
    <row r="10" spans="1:5">
      <c r="A10" s="8" t="s">
        <v>485</v>
      </c>
      <c r="B10" s="8">
        <v>4</v>
      </c>
      <c r="C10" s="9">
        <f t="shared" si="0"/>
        <v>1.2</v>
      </c>
      <c r="D10" s="9">
        <f t="shared" si="1"/>
        <v>100</v>
      </c>
      <c r="E10" s="1"/>
    </row>
    <row r="11" spans="1:5">
      <c r="A11" s="8" t="s">
        <v>505</v>
      </c>
      <c r="B11" s="8">
        <v>1</v>
      </c>
      <c r="C11" s="9">
        <f t="shared" si="0"/>
        <v>0.3</v>
      </c>
      <c r="D11" s="9">
        <f t="shared" si="1"/>
        <v>100</v>
      </c>
      <c r="E11" s="1"/>
    </row>
    <row r="12" spans="1:5">
      <c r="A12" s="8" t="s">
        <v>506</v>
      </c>
      <c r="B12" s="8">
        <v>1</v>
      </c>
      <c r="C12" s="9">
        <f t="shared" si="0"/>
        <v>0.3</v>
      </c>
      <c r="D12" s="9">
        <f t="shared" si="1"/>
        <v>100</v>
      </c>
      <c r="E12" s="1"/>
    </row>
    <row r="13" spans="1:5">
      <c r="A13" s="8" t="s">
        <v>235</v>
      </c>
      <c r="B13" s="8">
        <v>14</v>
      </c>
      <c r="C13" s="9">
        <f t="shared" si="0"/>
        <v>4.2</v>
      </c>
      <c r="D13" s="9">
        <f t="shared" si="1"/>
        <v>100</v>
      </c>
      <c r="E13" s="1"/>
    </row>
    <row r="14" spans="1:5">
      <c r="A14" s="10" t="s">
        <v>311</v>
      </c>
      <c r="B14" s="10">
        <v>1</v>
      </c>
      <c r="C14" s="11">
        <f t="shared" si="0"/>
        <v>0.3</v>
      </c>
      <c r="D14" s="11">
        <f t="shared" si="1"/>
        <v>100</v>
      </c>
      <c r="E14" s="2"/>
    </row>
    <row r="15" spans="1:5" hidden="1">
      <c r="A15" s="10"/>
      <c r="B15" s="10"/>
      <c r="C15" s="11">
        <f t="shared" si="0"/>
        <v>0</v>
      </c>
      <c r="D15" s="11">
        <f t="shared" si="1"/>
        <v>100</v>
      </c>
      <c r="E15" s="2"/>
    </row>
    <row r="16" spans="1:5" hidden="1">
      <c r="A16" s="8"/>
      <c r="B16" s="8"/>
      <c r="C16" s="9">
        <f t="shared" si="0"/>
        <v>0</v>
      </c>
      <c r="D16" s="9">
        <f t="shared" si="1"/>
        <v>100</v>
      </c>
      <c r="E16" s="1"/>
    </row>
    <row r="27" spans="7:7" hidden="1">
      <c r="G27" t="s">
        <v>452</v>
      </c>
    </row>
    <row r="28" spans="7:7" hidden="1">
      <c r="G28" t="s">
        <v>466</v>
      </c>
    </row>
    <row r="29" spans="7:7" hidden="1">
      <c r="G29" t="s">
        <v>457</v>
      </c>
    </row>
    <row r="30" spans="7:7" hidden="1">
      <c r="G30" t="s">
        <v>453</v>
      </c>
    </row>
    <row r="31" spans="7:7" hidden="1">
      <c r="G31" t="s">
        <v>211</v>
      </c>
    </row>
    <row r="32" spans="7:7" hidden="1">
      <c r="G32" t="s">
        <v>235</v>
      </c>
    </row>
    <row r="33" spans="7:7" hidden="1">
      <c r="G33" t="s">
        <v>467</v>
      </c>
    </row>
    <row r="34" spans="7:7" hidden="1">
      <c r="G34" t="s">
        <v>460</v>
      </c>
    </row>
    <row r="35" spans="7:7" hidden="1">
      <c r="G35" t="s">
        <v>468</v>
      </c>
    </row>
    <row r="36" spans="7:7" hidden="1">
      <c r="G36" t="s">
        <v>465</v>
      </c>
    </row>
    <row r="37" spans="7:7" hidden="1">
      <c r="G37" t="s">
        <v>469</v>
      </c>
    </row>
    <row r="38" spans="7:7" hidden="1">
      <c r="G38" t="s">
        <v>470</v>
      </c>
    </row>
    <row r="39" spans="7:7" hidden="1">
      <c r="G39" t="s">
        <v>471</v>
      </c>
    </row>
    <row r="40" spans="7:7" hidden="1">
      <c r="G40" t="s">
        <v>472</v>
      </c>
    </row>
  </sheetData>
  <autoFilter ref="A1:E16" xr:uid="{59AFCF84-1742-4BCD-9749-233E63E4C1B2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0F5E-7E5C-44BA-89EA-82C73779EDF1}">
  <dimension ref="A1:G49"/>
  <sheetViews>
    <sheetView zoomScale="70" zoomScaleNormal="70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25.42578125" customWidth="1"/>
    <col min="2" max="2" width="16.85546875" customWidth="1"/>
    <col min="3" max="3" width="16.140625" customWidth="1"/>
    <col min="4" max="4" width="14.57031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58.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39" t="s">
        <v>502</v>
      </c>
      <c r="B2" s="39">
        <v>667</v>
      </c>
      <c r="C2" s="40">
        <f>B2*0.3</f>
        <v>200.1</v>
      </c>
      <c r="D2" s="40">
        <f>IF((B2*0.3)&lt;100,100,(B2*0.3))</f>
        <v>200.1</v>
      </c>
      <c r="E2" s="38"/>
    </row>
    <row r="3" spans="1:5">
      <c r="A3" s="39" t="s">
        <v>507</v>
      </c>
      <c r="B3" s="39">
        <v>2</v>
      </c>
      <c r="C3" s="40">
        <f>B3*0.3</f>
        <v>0.6</v>
      </c>
      <c r="D3" s="40">
        <f>IF((B3*0.3)&lt;100,100,(B3*0.3))</f>
        <v>100</v>
      </c>
      <c r="E3" s="38"/>
    </row>
    <row r="4" spans="1:5" ht="15" customHeight="1">
      <c r="A4" s="8" t="s">
        <v>114</v>
      </c>
      <c r="B4" s="8">
        <v>55</v>
      </c>
      <c r="C4" s="9">
        <f t="shared" ref="C4:C28" si="0">B4*0.3</f>
        <v>16.5</v>
      </c>
      <c r="D4" s="9">
        <f t="shared" ref="D4:D28" si="1">IF((B4*0.3)&lt;100,100,(B4*0.3))</f>
        <v>100</v>
      </c>
      <c r="E4" s="1"/>
    </row>
    <row r="5" spans="1:5">
      <c r="A5" s="8" t="s">
        <v>453</v>
      </c>
      <c r="B5" s="8">
        <v>190</v>
      </c>
      <c r="C5" s="9">
        <f t="shared" si="0"/>
        <v>57</v>
      </c>
      <c r="D5" s="9">
        <f t="shared" si="1"/>
        <v>100</v>
      </c>
      <c r="E5" s="1"/>
    </row>
    <row r="6" spans="1:5">
      <c r="A6" s="8" t="s">
        <v>504</v>
      </c>
      <c r="B6" s="8">
        <v>1</v>
      </c>
      <c r="C6" s="9">
        <f t="shared" si="0"/>
        <v>0.3</v>
      </c>
      <c r="D6" s="9">
        <f t="shared" si="1"/>
        <v>100</v>
      </c>
      <c r="E6" s="1"/>
    </row>
    <row r="7" spans="1:5">
      <c r="A7" s="8" t="s">
        <v>211</v>
      </c>
      <c r="B7" s="8">
        <v>843</v>
      </c>
      <c r="C7" s="9">
        <f t="shared" si="0"/>
        <v>252.89999999999998</v>
      </c>
      <c r="D7" s="9">
        <f t="shared" si="1"/>
        <v>252.89999999999998</v>
      </c>
      <c r="E7" s="1"/>
    </row>
    <row r="8" spans="1:5">
      <c r="A8" s="8" t="s">
        <v>508</v>
      </c>
      <c r="B8" s="8">
        <v>1</v>
      </c>
      <c r="C8" s="9">
        <f t="shared" si="0"/>
        <v>0.3</v>
      </c>
      <c r="D8" s="9">
        <f t="shared" si="1"/>
        <v>100</v>
      </c>
      <c r="E8" s="1"/>
    </row>
    <row r="9" spans="1:5">
      <c r="A9" s="8" t="s">
        <v>485</v>
      </c>
      <c r="B9" s="8">
        <v>1</v>
      </c>
      <c r="C9" s="9">
        <f t="shared" si="0"/>
        <v>0.3</v>
      </c>
      <c r="D9" s="9">
        <f t="shared" si="1"/>
        <v>100</v>
      </c>
      <c r="E9" s="1"/>
    </row>
    <row r="10" spans="1:5">
      <c r="A10" s="8" t="s">
        <v>509</v>
      </c>
      <c r="B10" s="8">
        <v>6</v>
      </c>
      <c r="C10" s="9">
        <f t="shared" si="0"/>
        <v>1.7999999999999998</v>
      </c>
      <c r="D10" s="9">
        <f t="shared" si="1"/>
        <v>100</v>
      </c>
      <c r="E10" s="1"/>
    </row>
    <row r="11" spans="1:5">
      <c r="A11" s="8" t="s">
        <v>510</v>
      </c>
      <c r="B11" s="8">
        <v>1</v>
      </c>
      <c r="C11" s="9">
        <f t="shared" si="0"/>
        <v>0.3</v>
      </c>
      <c r="D11" s="9">
        <f t="shared" si="1"/>
        <v>100</v>
      </c>
      <c r="E11" s="1"/>
    </row>
    <row r="12" spans="1:5">
      <c r="A12" s="8" t="s">
        <v>235</v>
      </c>
      <c r="B12" s="8">
        <v>2387</v>
      </c>
      <c r="C12" s="9">
        <f t="shared" si="0"/>
        <v>716.1</v>
      </c>
      <c r="D12" s="9">
        <f t="shared" si="1"/>
        <v>716.1</v>
      </c>
      <c r="E12" s="1"/>
    </row>
    <row r="13" spans="1:5">
      <c r="A13" s="8" t="s">
        <v>511</v>
      </c>
      <c r="B13" s="8">
        <v>1</v>
      </c>
      <c r="C13" s="9">
        <f t="shared" si="0"/>
        <v>0.3</v>
      </c>
      <c r="D13" s="9">
        <f t="shared" si="1"/>
        <v>100</v>
      </c>
      <c r="E13" s="1"/>
    </row>
    <row r="14" spans="1:5">
      <c r="A14" s="8" t="s">
        <v>311</v>
      </c>
      <c r="B14" s="8">
        <v>761</v>
      </c>
      <c r="C14" s="9">
        <f t="shared" si="0"/>
        <v>228.29999999999998</v>
      </c>
      <c r="D14" s="9">
        <f t="shared" si="1"/>
        <v>228.29999999999998</v>
      </c>
      <c r="E14" s="1"/>
    </row>
    <row r="15" spans="1:5">
      <c r="A15" s="8" t="s">
        <v>512</v>
      </c>
      <c r="B15" s="8">
        <v>1</v>
      </c>
      <c r="C15" s="9">
        <f t="shared" si="0"/>
        <v>0.3</v>
      </c>
      <c r="D15" s="9">
        <f t="shared" si="1"/>
        <v>100</v>
      </c>
      <c r="E15" s="1"/>
    </row>
    <row r="16" spans="1:5">
      <c r="A16" s="8" t="s">
        <v>513</v>
      </c>
      <c r="B16" s="8">
        <v>2</v>
      </c>
      <c r="C16" s="9">
        <f t="shared" si="0"/>
        <v>0.6</v>
      </c>
      <c r="D16" s="9">
        <f t="shared" si="1"/>
        <v>100</v>
      </c>
      <c r="E16" s="1"/>
    </row>
    <row r="17" spans="1:5">
      <c r="A17" s="8" t="s">
        <v>514</v>
      </c>
      <c r="B17" s="8">
        <v>24</v>
      </c>
      <c r="C17" s="9">
        <f t="shared" si="0"/>
        <v>7.1999999999999993</v>
      </c>
      <c r="D17" s="9">
        <f t="shared" si="1"/>
        <v>100</v>
      </c>
      <c r="E17" s="1"/>
    </row>
    <row r="18" spans="1:5">
      <c r="A18" s="8" t="s">
        <v>515</v>
      </c>
      <c r="B18" s="8">
        <v>4</v>
      </c>
      <c r="C18" s="9">
        <f t="shared" si="0"/>
        <v>1.2</v>
      </c>
      <c r="D18" s="9">
        <f t="shared" si="1"/>
        <v>100</v>
      </c>
      <c r="E18" s="1"/>
    </row>
    <row r="19" spans="1:5">
      <c r="A19" s="23" t="s">
        <v>516</v>
      </c>
      <c r="B19" s="23">
        <v>1058</v>
      </c>
      <c r="C19" s="9">
        <f t="shared" si="0"/>
        <v>317.39999999999998</v>
      </c>
      <c r="D19" s="9">
        <f t="shared" si="1"/>
        <v>317.39999999999998</v>
      </c>
      <c r="E19" s="35"/>
    </row>
    <row r="20" spans="1:5">
      <c r="A20" s="23" t="s">
        <v>517</v>
      </c>
      <c r="B20" s="23">
        <v>1</v>
      </c>
      <c r="C20" s="9">
        <f>B20*0.3</f>
        <v>0.3</v>
      </c>
      <c r="D20" s="9">
        <f>IF((B20*0.3)&lt;100,100,(B20*0.3))</f>
        <v>100</v>
      </c>
      <c r="E20" s="35"/>
    </row>
    <row r="21" spans="1:5">
      <c r="A21" s="23" t="s">
        <v>518</v>
      </c>
      <c r="B21" s="23">
        <v>10</v>
      </c>
      <c r="C21" s="9">
        <f>B21*0.3</f>
        <v>3</v>
      </c>
      <c r="D21" s="9">
        <f>IF((B21*0.3)&lt;100,100,(B21*0.3))</f>
        <v>100</v>
      </c>
      <c r="E21" s="35"/>
    </row>
    <row r="22" spans="1:5">
      <c r="A22" s="23" t="s">
        <v>442</v>
      </c>
      <c r="B22" s="23">
        <v>5025</v>
      </c>
      <c r="C22" s="9">
        <f t="shared" si="0"/>
        <v>1507.5</v>
      </c>
      <c r="D22" s="9">
        <f t="shared" si="1"/>
        <v>1507.5</v>
      </c>
      <c r="E22" s="35"/>
    </row>
    <row r="23" spans="1:5">
      <c r="A23" s="23" t="s">
        <v>519</v>
      </c>
      <c r="B23" s="23">
        <v>1</v>
      </c>
      <c r="C23" s="9">
        <f t="shared" si="0"/>
        <v>0.3</v>
      </c>
      <c r="D23" s="9">
        <f t="shared" si="1"/>
        <v>100</v>
      </c>
      <c r="E23" s="35"/>
    </row>
    <row r="24" spans="1:5">
      <c r="A24" s="23" t="s">
        <v>520</v>
      </c>
      <c r="B24" s="23">
        <v>9</v>
      </c>
      <c r="C24" s="9">
        <f t="shared" si="0"/>
        <v>2.6999999999999997</v>
      </c>
      <c r="D24" s="9">
        <f t="shared" si="1"/>
        <v>100</v>
      </c>
      <c r="E24" s="35"/>
    </row>
    <row r="25" spans="1:5" ht="14.1" customHeight="1">
      <c r="A25" s="23" t="s">
        <v>521</v>
      </c>
      <c r="B25" s="23">
        <v>6</v>
      </c>
      <c r="C25" s="9">
        <f t="shared" si="0"/>
        <v>1.7999999999999998</v>
      </c>
      <c r="D25" s="9">
        <f t="shared" si="1"/>
        <v>100</v>
      </c>
      <c r="E25" s="35"/>
    </row>
    <row r="26" spans="1:5" hidden="1">
      <c r="A26" s="23"/>
      <c r="B26" s="23"/>
      <c r="C26" s="9">
        <f t="shared" si="0"/>
        <v>0</v>
      </c>
      <c r="D26" s="9">
        <f t="shared" si="1"/>
        <v>100</v>
      </c>
      <c r="E26" s="35"/>
    </row>
    <row r="27" spans="1:5" hidden="1">
      <c r="A27" s="23"/>
      <c r="B27" s="23"/>
      <c r="C27" s="9">
        <f t="shared" si="0"/>
        <v>0</v>
      </c>
      <c r="D27" s="9">
        <f t="shared" si="1"/>
        <v>100</v>
      </c>
      <c r="E27" s="35"/>
    </row>
    <row r="28" spans="1:5" hidden="1">
      <c r="A28" s="23"/>
      <c r="B28" s="23"/>
      <c r="C28" s="9">
        <f t="shared" si="0"/>
        <v>0</v>
      </c>
      <c r="D28" s="9">
        <f t="shared" si="1"/>
        <v>100</v>
      </c>
      <c r="E28" s="35"/>
    </row>
    <row r="36" spans="7:7" hidden="1">
      <c r="G36" t="s">
        <v>452</v>
      </c>
    </row>
    <row r="37" spans="7:7" hidden="1">
      <c r="G37" t="s">
        <v>466</v>
      </c>
    </row>
    <row r="38" spans="7:7" hidden="1">
      <c r="G38" t="s">
        <v>457</v>
      </c>
    </row>
    <row r="39" spans="7:7" hidden="1">
      <c r="G39" t="s">
        <v>453</v>
      </c>
    </row>
    <row r="40" spans="7:7" hidden="1">
      <c r="G40" t="s">
        <v>211</v>
      </c>
    </row>
    <row r="41" spans="7:7" hidden="1">
      <c r="G41" t="s">
        <v>235</v>
      </c>
    </row>
    <row r="42" spans="7:7" hidden="1">
      <c r="G42" t="s">
        <v>467</v>
      </c>
    </row>
    <row r="43" spans="7:7" hidden="1">
      <c r="G43" t="s">
        <v>460</v>
      </c>
    </row>
    <row r="44" spans="7:7" hidden="1">
      <c r="G44" t="s">
        <v>468</v>
      </c>
    </row>
    <row r="45" spans="7:7" hidden="1">
      <c r="G45" t="s">
        <v>465</v>
      </c>
    </row>
    <row r="46" spans="7:7" hidden="1">
      <c r="G46" t="s">
        <v>469</v>
      </c>
    </row>
    <row r="47" spans="7:7" hidden="1">
      <c r="G47" t="s">
        <v>470</v>
      </c>
    </row>
    <row r="48" spans="7:7" hidden="1">
      <c r="G48" t="s">
        <v>471</v>
      </c>
    </row>
    <row r="49" spans="7:7" hidden="1">
      <c r="G49" t="s">
        <v>472</v>
      </c>
    </row>
  </sheetData>
  <autoFilter ref="A1:E28" xr:uid="{D1410F5E-7E5C-44BA-89EA-82C73779EDF1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D363-35F3-48C9-82A2-25E91780DEB9}">
  <dimension ref="A1:G194"/>
  <sheetViews>
    <sheetView zoomScale="70" zoomScaleNormal="70" workbookViewId="0">
      <pane ySplit="1" topLeftCell="A2" activePane="bottomLeft" state="frozen"/>
      <selection pane="bottomLeft" activeCell="A68" sqref="A68:XFD208"/>
    </sheetView>
  </sheetViews>
  <sheetFormatPr defaultColWidth="0" defaultRowHeight="14.45" zeroHeight="1"/>
  <cols>
    <col min="1" max="1" width="22.85546875" bestFit="1" customWidth="1"/>
    <col min="2" max="2" width="16.85546875" customWidth="1"/>
    <col min="3" max="3" width="16.140625" customWidth="1"/>
    <col min="4" max="4" width="15.285156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58.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23" t="s">
        <v>522</v>
      </c>
      <c r="B2" s="8">
        <v>93</v>
      </c>
      <c r="C2" s="9">
        <f t="shared" ref="C2:C79" si="0">B2*0.3</f>
        <v>27.9</v>
      </c>
      <c r="D2" s="9">
        <f t="shared" ref="D2:D79" si="1">IF((B2*0.3)&lt;100,100,(B2*0.3))</f>
        <v>100</v>
      </c>
      <c r="E2" s="1"/>
    </row>
    <row r="3" spans="1:5">
      <c r="A3" s="23" t="s">
        <v>523</v>
      </c>
      <c r="B3" s="8">
        <v>15</v>
      </c>
      <c r="C3" s="9">
        <f t="shared" si="0"/>
        <v>4.5</v>
      </c>
      <c r="D3" s="9">
        <f t="shared" si="1"/>
        <v>100</v>
      </c>
      <c r="E3" s="1"/>
    </row>
    <row r="4" spans="1:5">
      <c r="A4" s="23" t="s">
        <v>524</v>
      </c>
      <c r="B4" s="8">
        <v>31</v>
      </c>
      <c r="C4" s="9">
        <f t="shared" si="0"/>
        <v>9.2999999999999989</v>
      </c>
      <c r="D4" s="9">
        <f t="shared" si="1"/>
        <v>100</v>
      </c>
      <c r="E4" s="1"/>
    </row>
    <row r="5" spans="1:5">
      <c r="A5" s="23" t="s">
        <v>525</v>
      </c>
      <c r="B5" s="8">
        <v>1</v>
      </c>
      <c r="C5" s="9">
        <f t="shared" si="0"/>
        <v>0.3</v>
      </c>
      <c r="D5" s="9">
        <f t="shared" si="1"/>
        <v>100</v>
      </c>
      <c r="E5" s="1"/>
    </row>
    <row r="6" spans="1:5">
      <c r="A6" s="23" t="s">
        <v>526</v>
      </c>
      <c r="B6" s="8">
        <v>5</v>
      </c>
      <c r="C6" s="9">
        <f t="shared" si="0"/>
        <v>1.5</v>
      </c>
      <c r="D6" s="9">
        <f t="shared" si="1"/>
        <v>100</v>
      </c>
      <c r="E6" s="1"/>
    </row>
    <row r="7" spans="1:5">
      <c r="A7" s="23" t="s">
        <v>527</v>
      </c>
      <c r="B7" s="8">
        <v>30</v>
      </c>
      <c r="C7" s="9">
        <f t="shared" si="0"/>
        <v>9</v>
      </c>
      <c r="D7" s="9">
        <f t="shared" si="1"/>
        <v>100</v>
      </c>
      <c r="E7" s="1"/>
    </row>
    <row r="8" spans="1:5">
      <c r="A8" s="23" t="s">
        <v>528</v>
      </c>
      <c r="B8" s="23">
        <v>425</v>
      </c>
      <c r="C8" s="9">
        <f t="shared" si="0"/>
        <v>127.5</v>
      </c>
      <c r="D8" s="9">
        <f t="shared" si="1"/>
        <v>127.5</v>
      </c>
      <c r="E8" s="35"/>
    </row>
    <row r="9" spans="1:5">
      <c r="A9" s="23" t="s">
        <v>529</v>
      </c>
      <c r="B9" s="23">
        <v>2</v>
      </c>
      <c r="C9" s="9">
        <f t="shared" si="0"/>
        <v>0.6</v>
      </c>
      <c r="D9" s="9">
        <f t="shared" si="1"/>
        <v>100</v>
      </c>
      <c r="E9" s="35"/>
    </row>
    <row r="10" spans="1:5">
      <c r="A10" s="23" t="s">
        <v>530</v>
      </c>
      <c r="B10" s="23">
        <v>1</v>
      </c>
      <c r="C10" s="9">
        <f t="shared" si="0"/>
        <v>0.3</v>
      </c>
      <c r="D10" s="9">
        <f t="shared" si="1"/>
        <v>100</v>
      </c>
      <c r="E10" s="35"/>
    </row>
    <row r="11" spans="1:5">
      <c r="A11" s="23" t="s">
        <v>531</v>
      </c>
      <c r="B11" s="23">
        <v>23</v>
      </c>
      <c r="C11" s="9">
        <f t="shared" si="0"/>
        <v>6.8999999999999995</v>
      </c>
      <c r="D11" s="9">
        <f t="shared" si="1"/>
        <v>100</v>
      </c>
      <c r="E11" s="35"/>
    </row>
    <row r="12" spans="1:5">
      <c r="A12" s="23" t="s">
        <v>532</v>
      </c>
      <c r="B12" s="23">
        <v>2</v>
      </c>
      <c r="C12" s="9">
        <f t="shared" si="0"/>
        <v>0.6</v>
      </c>
      <c r="D12" s="9">
        <f t="shared" si="1"/>
        <v>100</v>
      </c>
      <c r="E12" s="35"/>
    </row>
    <row r="13" spans="1:5">
      <c r="A13" s="23" t="s">
        <v>533</v>
      </c>
      <c r="B13" s="23">
        <v>2</v>
      </c>
      <c r="C13" s="9">
        <f t="shared" si="0"/>
        <v>0.6</v>
      </c>
      <c r="D13" s="9">
        <f t="shared" si="1"/>
        <v>100</v>
      </c>
      <c r="E13" s="35"/>
    </row>
    <row r="14" spans="1:5">
      <c r="A14" s="23" t="s">
        <v>534</v>
      </c>
      <c r="B14" s="23">
        <v>1</v>
      </c>
      <c r="C14" s="9">
        <f t="shared" si="0"/>
        <v>0.3</v>
      </c>
      <c r="D14" s="9">
        <f t="shared" si="1"/>
        <v>100</v>
      </c>
      <c r="E14" s="35"/>
    </row>
    <row r="15" spans="1:5">
      <c r="A15" s="23" t="s">
        <v>535</v>
      </c>
      <c r="B15" s="23">
        <v>2</v>
      </c>
      <c r="C15" s="9">
        <f t="shared" si="0"/>
        <v>0.6</v>
      </c>
      <c r="D15" s="9">
        <f t="shared" si="1"/>
        <v>100</v>
      </c>
      <c r="E15" s="35"/>
    </row>
    <row r="16" spans="1:5">
      <c r="A16" s="23" t="s">
        <v>536</v>
      </c>
      <c r="B16" s="23">
        <v>1</v>
      </c>
      <c r="C16" s="9">
        <f t="shared" si="0"/>
        <v>0.3</v>
      </c>
      <c r="D16" s="9">
        <f t="shared" si="1"/>
        <v>100</v>
      </c>
      <c r="E16" s="35"/>
    </row>
    <row r="17" spans="1:7">
      <c r="A17" s="23" t="s">
        <v>537</v>
      </c>
      <c r="B17" s="23">
        <v>382</v>
      </c>
      <c r="C17" s="9">
        <f t="shared" si="0"/>
        <v>114.6</v>
      </c>
      <c r="D17" s="9">
        <f t="shared" si="1"/>
        <v>114.6</v>
      </c>
      <c r="E17" s="35"/>
    </row>
    <row r="18" spans="1:7">
      <c r="A18" s="23" t="s">
        <v>538</v>
      </c>
      <c r="B18" s="23">
        <v>1</v>
      </c>
      <c r="C18" s="9">
        <f t="shared" si="0"/>
        <v>0.3</v>
      </c>
      <c r="D18" s="9">
        <f t="shared" si="1"/>
        <v>100</v>
      </c>
      <c r="E18" s="35"/>
    </row>
    <row r="19" spans="1:7">
      <c r="A19" s="23" t="s">
        <v>539</v>
      </c>
      <c r="B19" s="23">
        <v>82</v>
      </c>
      <c r="C19" s="9">
        <f t="shared" si="0"/>
        <v>24.599999999999998</v>
      </c>
      <c r="D19" s="9">
        <f t="shared" si="1"/>
        <v>100</v>
      </c>
      <c r="E19" s="35"/>
    </row>
    <row r="20" spans="1:7">
      <c r="A20" s="23" t="s">
        <v>540</v>
      </c>
      <c r="B20" s="23">
        <v>1</v>
      </c>
      <c r="C20" s="9">
        <f t="shared" si="0"/>
        <v>0.3</v>
      </c>
      <c r="D20" s="9">
        <f t="shared" si="1"/>
        <v>100</v>
      </c>
      <c r="E20" s="35"/>
    </row>
    <row r="21" spans="1:7">
      <c r="A21" s="23" t="s">
        <v>541</v>
      </c>
      <c r="B21" s="23">
        <v>1</v>
      </c>
      <c r="C21" s="9">
        <f t="shared" si="0"/>
        <v>0.3</v>
      </c>
      <c r="D21" s="9">
        <f t="shared" si="1"/>
        <v>100</v>
      </c>
      <c r="E21" s="35"/>
    </row>
    <row r="22" spans="1:7">
      <c r="A22" s="23" t="s">
        <v>542</v>
      </c>
      <c r="B22" s="23">
        <v>1</v>
      </c>
      <c r="C22" s="9">
        <f t="shared" si="0"/>
        <v>0.3</v>
      </c>
      <c r="D22" s="9">
        <f t="shared" si="1"/>
        <v>100</v>
      </c>
      <c r="E22" s="35"/>
    </row>
    <row r="23" spans="1:7">
      <c r="A23" s="23" t="s">
        <v>543</v>
      </c>
      <c r="B23" s="23">
        <v>1</v>
      </c>
      <c r="C23" s="9">
        <f t="shared" si="0"/>
        <v>0.3</v>
      </c>
      <c r="D23" s="9">
        <f t="shared" si="1"/>
        <v>100</v>
      </c>
      <c r="E23" s="35"/>
    </row>
    <row r="24" spans="1:7">
      <c r="A24" s="23" t="s">
        <v>544</v>
      </c>
      <c r="B24" s="23">
        <v>76</v>
      </c>
      <c r="C24" s="9">
        <f t="shared" si="0"/>
        <v>22.8</v>
      </c>
      <c r="D24" s="9">
        <f t="shared" si="1"/>
        <v>100</v>
      </c>
      <c r="E24" s="35"/>
    </row>
    <row r="25" spans="1:7">
      <c r="A25" s="23" t="s">
        <v>545</v>
      </c>
      <c r="B25" s="23">
        <v>2</v>
      </c>
      <c r="C25" s="9">
        <f t="shared" si="0"/>
        <v>0.6</v>
      </c>
      <c r="D25" s="9">
        <f t="shared" si="1"/>
        <v>100</v>
      </c>
      <c r="E25" s="35"/>
    </row>
    <row r="26" spans="1:7">
      <c r="A26" s="23" t="s">
        <v>546</v>
      </c>
      <c r="B26" s="23">
        <v>130</v>
      </c>
      <c r="C26" s="9">
        <f t="shared" si="0"/>
        <v>39</v>
      </c>
      <c r="D26" s="9">
        <f t="shared" si="1"/>
        <v>100</v>
      </c>
      <c r="E26" s="35"/>
      <c r="G26" t="s">
        <v>466</v>
      </c>
    </row>
    <row r="27" spans="1:7">
      <c r="A27" s="23" t="s">
        <v>547</v>
      </c>
      <c r="B27" s="23">
        <v>2</v>
      </c>
      <c r="C27" s="9">
        <f t="shared" si="0"/>
        <v>0.6</v>
      </c>
      <c r="D27" s="9">
        <f t="shared" si="1"/>
        <v>100</v>
      </c>
      <c r="E27" s="35"/>
    </row>
    <row r="28" spans="1:7">
      <c r="A28" s="23" t="s">
        <v>548</v>
      </c>
      <c r="B28" s="23">
        <v>3</v>
      </c>
      <c r="C28" s="9">
        <f t="shared" si="0"/>
        <v>0.89999999999999991</v>
      </c>
      <c r="D28" s="9">
        <f t="shared" si="1"/>
        <v>100</v>
      </c>
      <c r="E28" s="35"/>
      <c r="G28" t="s">
        <v>457</v>
      </c>
    </row>
    <row r="29" spans="1:7">
      <c r="A29" s="23" t="s">
        <v>549</v>
      </c>
      <c r="B29" s="23">
        <v>21</v>
      </c>
      <c r="C29" s="9">
        <f t="shared" si="0"/>
        <v>6.3</v>
      </c>
      <c r="D29" s="9">
        <f t="shared" si="1"/>
        <v>100</v>
      </c>
      <c r="E29" s="35"/>
      <c r="G29" t="s">
        <v>211</v>
      </c>
    </row>
    <row r="30" spans="1:7">
      <c r="A30" s="23" t="s">
        <v>550</v>
      </c>
      <c r="B30" s="23">
        <v>31</v>
      </c>
      <c r="C30" s="9">
        <f t="shared" si="0"/>
        <v>9.2999999999999989</v>
      </c>
      <c r="D30" s="9">
        <f t="shared" si="1"/>
        <v>100</v>
      </c>
      <c r="E30" s="35"/>
      <c r="G30" t="s">
        <v>235</v>
      </c>
    </row>
    <row r="31" spans="1:7">
      <c r="A31" s="23" t="s">
        <v>551</v>
      </c>
      <c r="B31" s="23">
        <v>2</v>
      </c>
      <c r="C31" s="9">
        <f t="shared" si="0"/>
        <v>0.6</v>
      </c>
      <c r="D31" s="9">
        <f t="shared" si="1"/>
        <v>100</v>
      </c>
      <c r="E31" s="35"/>
    </row>
    <row r="32" spans="1:7">
      <c r="A32" s="23" t="s">
        <v>552</v>
      </c>
      <c r="B32" s="23">
        <v>1</v>
      </c>
      <c r="C32" s="9">
        <f t="shared" si="0"/>
        <v>0.3</v>
      </c>
      <c r="D32" s="9">
        <f t="shared" si="1"/>
        <v>100</v>
      </c>
      <c r="E32" s="35"/>
    </row>
    <row r="33" spans="1:7">
      <c r="A33" s="23" t="s">
        <v>553</v>
      </c>
      <c r="B33" s="23">
        <v>1</v>
      </c>
      <c r="C33" s="9">
        <f t="shared" si="0"/>
        <v>0.3</v>
      </c>
      <c r="D33" s="9">
        <f t="shared" si="1"/>
        <v>100</v>
      </c>
      <c r="E33" s="35"/>
    </row>
    <row r="34" spans="1:7">
      <c r="A34" s="23" t="s">
        <v>554</v>
      </c>
      <c r="B34" s="23">
        <v>1</v>
      </c>
      <c r="C34" s="9">
        <f t="shared" si="0"/>
        <v>0.3</v>
      </c>
      <c r="D34" s="9">
        <f t="shared" si="1"/>
        <v>100</v>
      </c>
      <c r="E34" s="35"/>
      <c r="G34" t="s">
        <v>460</v>
      </c>
    </row>
    <row r="35" spans="1:7">
      <c r="A35" s="23" t="s">
        <v>555</v>
      </c>
      <c r="B35" s="23">
        <v>1011</v>
      </c>
      <c r="C35" s="9">
        <f t="shared" si="0"/>
        <v>303.3</v>
      </c>
      <c r="D35" s="9">
        <f t="shared" si="1"/>
        <v>303.3</v>
      </c>
      <c r="E35" s="35"/>
      <c r="G35" t="s">
        <v>470</v>
      </c>
    </row>
    <row r="36" spans="1:7">
      <c r="A36" s="23" t="s">
        <v>556</v>
      </c>
      <c r="B36" s="23">
        <v>448</v>
      </c>
      <c r="C36" s="9">
        <f t="shared" si="0"/>
        <v>134.4</v>
      </c>
      <c r="D36" s="9">
        <f t="shared" si="1"/>
        <v>134.4</v>
      </c>
      <c r="E36" s="35"/>
      <c r="G36" t="s">
        <v>471</v>
      </c>
    </row>
    <row r="37" spans="1:7">
      <c r="A37" s="23" t="s">
        <v>557</v>
      </c>
      <c r="B37" s="23">
        <v>1</v>
      </c>
      <c r="C37" s="9">
        <f t="shared" si="0"/>
        <v>0.3</v>
      </c>
      <c r="D37" s="9">
        <f t="shared" si="1"/>
        <v>100</v>
      </c>
      <c r="E37" s="35"/>
      <c r="G37" t="s">
        <v>472</v>
      </c>
    </row>
    <row r="38" spans="1:7">
      <c r="A38" s="23" t="s">
        <v>558</v>
      </c>
      <c r="B38" s="23">
        <v>17</v>
      </c>
      <c r="C38" s="9">
        <f t="shared" si="0"/>
        <v>5.0999999999999996</v>
      </c>
      <c r="D38" s="9">
        <f t="shared" si="1"/>
        <v>100</v>
      </c>
      <c r="E38" s="35"/>
    </row>
    <row r="39" spans="1:7">
      <c r="A39" s="23" t="s">
        <v>559</v>
      </c>
      <c r="B39" s="23">
        <v>3</v>
      </c>
      <c r="C39" s="9">
        <f t="shared" si="0"/>
        <v>0.89999999999999991</v>
      </c>
      <c r="D39" s="9">
        <f t="shared" si="1"/>
        <v>100</v>
      </c>
      <c r="E39" s="35"/>
    </row>
    <row r="40" spans="1:7">
      <c r="A40" s="23" t="s">
        <v>560</v>
      </c>
      <c r="B40" s="23">
        <v>7</v>
      </c>
      <c r="C40" s="9">
        <f t="shared" si="0"/>
        <v>2.1</v>
      </c>
      <c r="D40" s="9">
        <f t="shared" si="1"/>
        <v>100</v>
      </c>
      <c r="E40" s="35"/>
    </row>
    <row r="41" spans="1:7">
      <c r="A41" s="23" t="s">
        <v>561</v>
      </c>
      <c r="B41" s="23">
        <v>420</v>
      </c>
      <c r="C41" s="9">
        <f t="shared" si="0"/>
        <v>126</v>
      </c>
      <c r="D41" s="9">
        <f t="shared" si="1"/>
        <v>126</v>
      </c>
      <c r="E41" s="35"/>
    </row>
    <row r="42" spans="1:7">
      <c r="A42" s="23" t="s">
        <v>562</v>
      </c>
      <c r="B42" s="23">
        <v>100</v>
      </c>
      <c r="C42" s="9">
        <f t="shared" si="0"/>
        <v>30</v>
      </c>
      <c r="D42" s="9">
        <f t="shared" si="1"/>
        <v>100</v>
      </c>
      <c r="E42" s="35"/>
    </row>
    <row r="43" spans="1:7">
      <c r="A43" s="23" t="s">
        <v>563</v>
      </c>
      <c r="B43" s="23">
        <v>2</v>
      </c>
      <c r="C43" s="9">
        <f t="shared" si="0"/>
        <v>0.6</v>
      </c>
      <c r="D43" s="9">
        <f t="shared" si="1"/>
        <v>100</v>
      </c>
      <c r="E43" s="35"/>
    </row>
    <row r="44" spans="1:7">
      <c r="A44" s="23" t="s">
        <v>564</v>
      </c>
      <c r="B44" s="23">
        <v>1</v>
      </c>
      <c r="C44" s="9">
        <f t="shared" si="0"/>
        <v>0.3</v>
      </c>
      <c r="D44" s="9">
        <f t="shared" si="1"/>
        <v>100</v>
      </c>
      <c r="E44" s="35"/>
    </row>
    <row r="45" spans="1:7">
      <c r="A45" s="23" t="s">
        <v>565</v>
      </c>
      <c r="B45" s="23">
        <v>1</v>
      </c>
      <c r="C45" s="9">
        <f t="shared" si="0"/>
        <v>0.3</v>
      </c>
      <c r="D45" s="9">
        <f t="shared" si="1"/>
        <v>100</v>
      </c>
      <c r="E45" s="35"/>
    </row>
    <row r="46" spans="1:7">
      <c r="A46" s="23" t="s">
        <v>566</v>
      </c>
      <c r="B46" s="23">
        <v>2</v>
      </c>
      <c r="C46" s="9">
        <f t="shared" si="0"/>
        <v>0.6</v>
      </c>
      <c r="D46" s="9">
        <f t="shared" si="1"/>
        <v>100</v>
      </c>
      <c r="E46" s="35"/>
    </row>
    <row r="47" spans="1:7">
      <c r="A47" s="23" t="s">
        <v>567</v>
      </c>
      <c r="B47" s="23">
        <v>3</v>
      </c>
      <c r="C47" s="9">
        <f t="shared" si="0"/>
        <v>0.89999999999999991</v>
      </c>
      <c r="D47" s="9">
        <f t="shared" si="1"/>
        <v>100</v>
      </c>
      <c r="E47" s="35"/>
    </row>
    <row r="48" spans="1:7">
      <c r="A48" s="23" t="s">
        <v>568</v>
      </c>
      <c r="B48" s="23">
        <v>4</v>
      </c>
      <c r="C48" s="9">
        <f t="shared" si="0"/>
        <v>1.2</v>
      </c>
      <c r="D48" s="9">
        <f t="shared" si="1"/>
        <v>100</v>
      </c>
      <c r="E48" s="35"/>
    </row>
    <row r="49" spans="1:5">
      <c r="A49" s="23" t="s">
        <v>569</v>
      </c>
      <c r="B49" s="23">
        <v>13</v>
      </c>
      <c r="C49" s="9">
        <f t="shared" si="0"/>
        <v>3.9</v>
      </c>
      <c r="D49" s="9">
        <f t="shared" si="1"/>
        <v>100</v>
      </c>
      <c r="E49" s="35"/>
    </row>
    <row r="50" spans="1:5">
      <c r="A50" s="23" t="s">
        <v>570</v>
      </c>
      <c r="B50" s="23">
        <v>715</v>
      </c>
      <c r="C50" s="9">
        <f t="shared" si="0"/>
        <v>214.5</v>
      </c>
      <c r="D50" s="9">
        <f t="shared" si="1"/>
        <v>214.5</v>
      </c>
      <c r="E50" s="35"/>
    </row>
    <row r="51" spans="1:5">
      <c r="A51" s="23" t="s">
        <v>571</v>
      </c>
      <c r="B51" s="23">
        <v>640</v>
      </c>
      <c r="C51" s="9">
        <f t="shared" si="0"/>
        <v>192</v>
      </c>
      <c r="D51" s="9">
        <f t="shared" si="1"/>
        <v>192</v>
      </c>
      <c r="E51" s="35"/>
    </row>
    <row r="52" spans="1:5">
      <c r="A52" s="23" t="s">
        <v>572</v>
      </c>
      <c r="B52" s="23">
        <v>1</v>
      </c>
      <c r="C52" s="9">
        <f t="shared" si="0"/>
        <v>0.3</v>
      </c>
      <c r="D52" s="9">
        <f t="shared" si="1"/>
        <v>100</v>
      </c>
      <c r="E52" s="35"/>
    </row>
    <row r="53" spans="1:5">
      <c r="A53" s="23" t="s">
        <v>573</v>
      </c>
      <c r="B53" s="23">
        <v>1</v>
      </c>
      <c r="C53" s="9">
        <f t="shared" si="0"/>
        <v>0.3</v>
      </c>
      <c r="D53" s="9">
        <f t="shared" si="1"/>
        <v>100</v>
      </c>
      <c r="E53" s="35"/>
    </row>
    <row r="54" spans="1:5">
      <c r="A54" s="23" t="s">
        <v>574</v>
      </c>
      <c r="B54" s="23">
        <v>179</v>
      </c>
      <c r="C54" s="9">
        <f t="shared" si="0"/>
        <v>53.699999999999996</v>
      </c>
      <c r="D54" s="9">
        <f t="shared" si="1"/>
        <v>100</v>
      </c>
      <c r="E54" s="35"/>
    </row>
    <row r="55" spans="1:5">
      <c r="A55" s="23" t="s">
        <v>575</v>
      </c>
      <c r="B55" s="23">
        <v>20</v>
      </c>
      <c r="C55" s="9">
        <f t="shared" si="0"/>
        <v>6</v>
      </c>
      <c r="D55" s="9">
        <f t="shared" si="1"/>
        <v>100</v>
      </c>
      <c r="E55" s="35"/>
    </row>
    <row r="56" spans="1:5">
      <c r="A56" s="23" t="s">
        <v>576</v>
      </c>
      <c r="B56" s="23">
        <v>886</v>
      </c>
      <c r="C56" s="9">
        <f t="shared" si="0"/>
        <v>265.8</v>
      </c>
      <c r="D56" s="9">
        <f t="shared" si="1"/>
        <v>265.8</v>
      </c>
      <c r="E56" s="35"/>
    </row>
    <row r="57" spans="1:5">
      <c r="A57" s="23" t="s">
        <v>577</v>
      </c>
      <c r="B57" s="23">
        <v>1</v>
      </c>
      <c r="C57" s="9">
        <f t="shared" si="0"/>
        <v>0.3</v>
      </c>
      <c r="D57" s="9">
        <f t="shared" si="1"/>
        <v>100</v>
      </c>
      <c r="E57" s="35"/>
    </row>
    <row r="58" spans="1:5">
      <c r="A58" s="23" t="s">
        <v>578</v>
      </c>
      <c r="B58" s="23">
        <v>9</v>
      </c>
      <c r="C58" s="9">
        <f t="shared" si="0"/>
        <v>2.6999999999999997</v>
      </c>
      <c r="D58" s="9">
        <f t="shared" si="1"/>
        <v>100</v>
      </c>
      <c r="E58" s="35"/>
    </row>
    <row r="59" spans="1:5">
      <c r="A59" s="23" t="s">
        <v>579</v>
      </c>
      <c r="B59" s="23">
        <v>16</v>
      </c>
      <c r="C59" s="9">
        <f t="shared" si="0"/>
        <v>4.8</v>
      </c>
      <c r="D59" s="9">
        <f t="shared" si="1"/>
        <v>100</v>
      </c>
      <c r="E59" s="35"/>
    </row>
    <row r="60" spans="1:5">
      <c r="A60" s="23" t="s">
        <v>580</v>
      </c>
      <c r="B60" s="23">
        <v>1</v>
      </c>
      <c r="C60" s="9">
        <f t="shared" si="0"/>
        <v>0.3</v>
      </c>
      <c r="D60" s="9">
        <f t="shared" si="1"/>
        <v>100</v>
      </c>
      <c r="E60" s="35"/>
    </row>
    <row r="61" spans="1:5">
      <c r="A61" s="23" t="s">
        <v>581</v>
      </c>
      <c r="B61" s="23">
        <v>1</v>
      </c>
      <c r="C61" s="9">
        <f t="shared" si="0"/>
        <v>0.3</v>
      </c>
      <c r="D61" s="9">
        <f t="shared" si="1"/>
        <v>100</v>
      </c>
      <c r="E61" s="35"/>
    </row>
    <row r="62" spans="1:5">
      <c r="A62" s="23" t="s">
        <v>582</v>
      </c>
      <c r="B62" s="23">
        <v>1</v>
      </c>
      <c r="C62" s="9">
        <f t="shared" si="0"/>
        <v>0.3</v>
      </c>
      <c r="D62" s="9">
        <f t="shared" si="1"/>
        <v>100</v>
      </c>
      <c r="E62" s="35"/>
    </row>
    <row r="63" spans="1:5">
      <c r="A63" s="23" t="s">
        <v>583</v>
      </c>
      <c r="B63" s="23">
        <v>58</v>
      </c>
      <c r="C63" s="9">
        <f t="shared" si="0"/>
        <v>17.399999999999999</v>
      </c>
      <c r="D63" s="9">
        <f t="shared" si="1"/>
        <v>100</v>
      </c>
      <c r="E63" s="35"/>
    </row>
    <row r="64" spans="1:5">
      <c r="A64" s="23" t="s">
        <v>584</v>
      </c>
      <c r="B64" s="23">
        <v>4</v>
      </c>
      <c r="C64" s="9">
        <f t="shared" si="0"/>
        <v>1.2</v>
      </c>
      <c r="D64" s="9">
        <f t="shared" si="1"/>
        <v>100</v>
      </c>
      <c r="E64" s="35"/>
    </row>
    <row r="65" spans="1:5">
      <c r="A65" s="23" t="s">
        <v>585</v>
      </c>
      <c r="B65" s="23">
        <v>1</v>
      </c>
      <c r="C65" s="9">
        <f t="shared" si="0"/>
        <v>0.3</v>
      </c>
      <c r="D65" s="9">
        <f t="shared" si="1"/>
        <v>100</v>
      </c>
      <c r="E65" s="35"/>
    </row>
    <row r="66" spans="1:5">
      <c r="A66" s="23" t="s">
        <v>586</v>
      </c>
      <c r="B66" s="23">
        <v>114</v>
      </c>
      <c r="C66" s="9">
        <f t="shared" si="0"/>
        <v>34.199999999999996</v>
      </c>
      <c r="D66" s="9">
        <f t="shared" si="1"/>
        <v>100</v>
      </c>
      <c r="E66" s="35"/>
    </row>
    <row r="67" spans="1:5">
      <c r="A67" s="23" t="s">
        <v>587</v>
      </c>
      <c r="B67" s="23">
        <v>32</v>
      </c>
      <c r="C67" s="9">
        <f t="shared" si="0"/>
        <v>9.6</v>
      </c>
      <c r="D67" s="9">
        <f t="shared" si="1"/>
        <v>100</v>
      </c>
      <c r="E67" s="35"/>
    </row>
    <row r="68" spans="1:5" hidden="1">
      <c r="A68" s="23"/>
      <c r="B68" s="23"/>
      <c r="C68" s="9">
        <f t="shared" si="0"/>
        <v>0</v>
      </c>
      <c r="D68" s="9">
        <f t="shared" si="1"/>
        <v>100</v>
      </c>
      <c r="E68" s="35"/>
    </row>
    <row r="69" spans="1:5" hidden="1">
      <c r="A69" s="23"/>
      <c r="B69" s="23"/>
      <c r="C69" s="9">
        <f t="shared" si="0"/>
        <v>0</v>
      </c>
      <c r="D69" s="9">
        <f t="shared" si="1"/>
        <v>100</v>
      </c>
      <c r="E69" s="35"/>
    </row>
    <row r="70" spans="1:5" hidden="1">
      <c r="A70" s="23"/>
      <c r="B70" s="23"/>
      <c r="C70" s="9">
        <f t="shared" si="0"/>
        <v>0</v>
      </c>
      <c r="D70" s="9">
        <f t="shared" si="1"/>
        <v>100</v>
      </c>
      <c r="E70" s="35"/>
    </row>
    <row r="71" spans="1:5" hidden="1">
      <c r="A71" s="23"/>
      <c r="B71" s="23"/>
      <c r="C71" s="9">
        <f t="shared" si="0"/>
        <v>0</v>
      </c>
      <c r="D71" s="9">
        <f t="shared" si="1"/>
        <v>100</v>
      </c>
      <c r="E71" s="35"/>
    </row>
    <row r="72" spans="1:5" hidden="1">
      <c r="A72" s="52"/>
      <c r="B72" s="32"/>
      <c r="C72" s="53">
        <f t="shared" si="0"/>
        <v>0</v>
      </c>
      <c r="D72" s="53">
        <f t="shared" si="1"/>
        <v>100</v>
      </c>
      <c r="E72" s="47"/>
    </row>
    <row r="73" spans="1:5" hidden="1">
      <c r="A73" s="23"/>
      <c r="B73" s="23"/>
      <c r="C73" s="9">
        <f t="shared" si="0"/>
        <v>0</v>
      </c>
      <c r="D73" s="9">
        <f t="shared" si="1"/>
        <v>100</v>
      </c>
      <c r="E73" s="35"/>
    </row>
    <row r="74" spans="1:5" hidden="1">
      <c r="A74" s="23"/>
      <c r="B74" s="23"/>
      <c r="C74" s="9">
        <f t="shared" si="0"/>
        <v>0</v>
      </c>
      <c r="D74" s="9">
        <f t="shared" si="1"/>
        <v>100</v>
      </c>
      <c r="E74" s="35"/>
    </row>
    <row r="75" spans="1:5" hidden="1">
      <c r="A75" s="23"/>
      <c r="B75" s="23"/>
      <c r="C75" s="9">
        <f t="shared" si="0"/>
        <v>0</v>
      </c>
      <c r="D75" s="9">
        <f t="shared" si="1"/>
        <v>100</v>
      </c>
      <c r="E75" s="35"/>
    </row>
    <row r="76" spans="1:5" hidden="1">
      <c r="A76" s="23"/>
      <c r="B76" s="23"/>
      <c r="C76" s="9">
        <f t="shared" si="0"/>
        <v>0</v>
      </c>
      <c r="D76" s="9">
        <f t="shared" si="1"/>
        <v>100</v>
      </c>
      <c r="E76" s="35"/>
    </row>
    <row r="77" spans="1:5" hidden="1">
      <c r="A77" s="23"/>
      <c r="B77" s="23"/>
      <c r="C77" s="9">
        <f t="shared" si="0"/>
        <v>0</v>
      </c>
      <c r="D77" s="9">
        <f t="shared" si="1"/>
        <v>100</v>
      </c>
      <c r="E77" s="35"/>
    </row>
    <row r="78" spans="1:5" hidden="1">
      <c r="A78" s="23"/>
      <c r="B78" s="23"/>
      <c r="C78" s="9">
        <f t="shared" si="0"/>
        <v>0</v>
      </c>
      <c r="D78" s="9">
        <f t="shared" si="1"/>
        <v>100</v>
      </c>
      <c r="E78" s="35"/>
    </row>
    <row r="79" spans="1:5" hidden="1">
      <c r="A79" s="23"/>
      <c r="B79" s="23"/>
      <c r="C79" s="9">
        <f t="shared" si="0"/>
        <v>0</v>
      </c>
      <c r="D79" s="9">
        <f t="shared" si="1"/>
        <v>100</v>
      </c>
      <c r="E79" s="35"/>
    </row>
    <row r="82" spans="1:3" hidden="1">
      <c r="A82" s="12"/>
      <c r="B82" s="12"/>
      <c r="C82" s="12"/>
    </row>
    <row r="83" spans="1:3" hidden="1">
      <c r="A83" s="12"/>
      <c r="B83" s="12"/>
      <c r="C83" s="12"/>
    </row>
    <row r="84" spans="1:3" hidden="1">
      <c r="A84" s="12"/>
      <c r="B84" s="12"/>
      <c r="C84" s="12"/>
    </row>
    <row r="85" spans="1:3" hidden="1">
      <c r="A85" s="12"/>
      <c r="B85" s="12"/>
      <c r="C85" s="12"/>
    </row>
    <row r="86" spans="1:3" hidden="1">
      <c r="A86" s="12"/>
      <c r="B86" s="12"/>
      <c r="C86" s="12"/>
    </row>
    <row r="87" spans="1:3" hidden="1">
      <c r="A87" s="12"/>
      <c r="B87" s="12"/>
      <c r="C87" s="12"/>
    </row>
    <row r="88" spans="1:3" hidden="1">
      <c r="A88" s="12"/>
      <c r="B88" s="12"/>
      <c r="C88" s="12"/>
    </row>
    <row r="89" spans="1:3" hidden="1">
      <c r="A89" s="12"/>
      <c r="B89" s="12"/>
      <c r="C89" s="12"/>
    </row>
    <row r="90" spans="1:3" hidden="1">
      <c r="A90" s="12"/>
      <c r="B90" s="12"/>
      <c r="C90" s="12"/>
    </row>
    <row r="91" spans="1:3" hidden="1">
      <c r="A91" s="12"/>
      <c r="B91" s="12"/>
      <c r="C91" s="12"/>
    </row>
    <row r="92" spans="1:3" hidden="1">
      <c r="A92" s="12"/>
      <c r="B92" s="12"/>
      <c r="C92" s="12"/>
    </row>
    <row r="93" spans="1:3" hidden="1">
      <c r="A93" s="12"/>
      <c r="B93" s="12"/>
      <c r="C93" s="12"/>
    </row>
    <row r="94" spans="1:3" hidden="1">
      <c r="A94" s="12"/>
      <c r="B94" s="12"/>
      <c r="C94" s="12"/>
    </row>
    <row r="95" spans="1:3" hidden="1">
      <c r="A95" s="12"/>
      <c r="B95" s="12"/>
      <c r="C95" s="12"/>
    </row>
    <row r="96" spans="1:3" hidden="1">
      <c r="A96" s="12"/>
      <c r="B96" s="12"/>
      <c r="C96" s="12"/>
    </row>
    <row r="97" spans="1:3" hidden="1">
      <c r="A97" s="12"/>
      <c r="B97" s="12"/>
      <c r="C97" s="12"/>
    </row>
    <row r="98" spans="1:3" hidden="1">
      <c r="A98" s="12"/>
      <c r="B98" s="12"/>
      <c r="C98" s="12"/>
    </row>
    <row r="99" spans="1:3" hidden="1">
      <c r="A99" s="12"/>
      <c r="B99" s="12"/>
      <c r="C99" s="12"/>
    </row>
    <row r="100" spans="1:3" hidden="1">
      <c r="A100" s="12"/>
      <c r="B100" s="12"/>
      <c r="C100" s="12"/>
    </row>
    <row r="101" spans="1:3" hidden="1">
      <c r="A101" s="12"/>
      <c r="B101" s="12"/>
      <c r="C101" s="12"/>
    </row>
    <row r="102" spans="1:3" hidden="1">
      <c r="A102" s="12"/>
      <c r="B102" s="12"/>
      <c r="C102" s="12"/>
    </row>
    <row r="103" spans="1:3" hidden="1">
      <c r="A103" s="12"/>
      <c r="B103" s="12"/>
      <c r="C103" s="12"/>
    </row>
    <row r="104" spans="1:3" hidden="1">
      <c r="A104" s="12"/>
      <c r="B104" s="12"/>
      <c r="C104" s="12"/>
    </row>
    <row r="105" spans="1:3" hidden="1">
      <c r="A105" s="12"/>
      <c r="B105" s="12"/>
      <c r="C105" s="12"/>
    </row>
    <row r="106" spans="1:3" hidden="1">
      <c r="A106" s="12"/>
      <c r="B106" s="12"/>
      <c r="C106" s="12"/>
    </row>
    <row r="107" spans="1:3" hidden="1">
      <c r="A107" s="12"/>
      <c r="B107" s="12"/>
      <c r="C107" s="12"/>
    </row>
    <row r="108" spans="1:3" hidden="1">
      <c r="A108" s="12"/>
      <c r="B108" s="12"/>
      <c r="C108" s="12"/>
    </row>
    <row r="109" spans="1:3" hidden="1">
      <c r="A109" s="12"/>
      <c r="B109" s="12"/>
      <c r="C109" s="12"/>
    </row>
    <row r="110" spans="1:3" hidden="1">
      <c r="A110" s="12"/>
      <c r="B110" s="12"/>
      <c r="C110" s="12"/>
    </row>
    <row r="111" spans="1:3" hidden="1">
      <c r="A111" s="12"/>
      <c r="B111" s="12"/>
      <c r="C111" s="12"/>
    </row>
    <row r="112" spans="1:3" hidden="1">
      <c r="A112" s="12"/>
      <c r="B112" s="12"/>
      <c r="C112" s="12"/>
    </row>
    <row r="113" spans="1:3" hidden="1">
      <c r="A113" s="12"/>
      <c r="B113" s="12"/>
      <c r="C113" s="12"/>
    </row>
    <row r="114" spans="1:3" hidden="1">
      <c r="A114" s="12"/>
      <c r="B114" s="12"/>
      <c r="C114" s="12"/>
    </row>
    <row r="115" spans="1:3" hidden="1">
      <c r="A115" s="12"/>
      <c r="B115" s="12"/>
      <c r="C115" s="12"/>
    </row>
    <row r="116" spans="1:3" hidden="1">
      <c r="A116" s="12"/>
      <c r="B116" s="12"/>
      <c r="C116" s="12"/>
    </row>
    <row r="117" spans="1:3" hidden="1">
      <c r="A117" s="12"/>
      <c r="B117" s="12"/>
      <c r="C117" s="12"/>
    </row>
    <row r="118" spans="1:3" hidden="1">
      <c r="A118" s="12"/>
      <c r="B118" s="12"/>
      <c r="C118" s="12"/>
    </row>
    <row r="119" spans="1:3" hidden="1">
      <c r="A119" s="12"/>
      <c r="B119" s="12"/>
      <c r="C119" s="12"/>
    </row>
    <row r="120" spans="1:3" hidden="1">
      <c r="A120" s="12"/>
      <c r="B120" s="12"/>
      <c r="C120" s="12"/>
    </row>
    <row r="121" spans="1:3" hidden="1">
      <c r="A121" s="12"/>
      <c r="B121" s="12"/>
      <c r="C121" s="12"/>
    </row>
    <row r="122" spans="1:3" hidden="1">
      <c r="A122" s="12"/>
      <c r="B122" s="12"/>
      <c r="C122" s="12"/>
    </row>
    <row r="123" spans="1:3" hidden="1">
      <c r="A123" s="12"/>
      <c r="B123" s="12"/>
      <c r="C123" s="12"/>
    </row>
    <row r="124" spans="1:3" hidden="1">
      <c r="A124" s="12"/>
      <c r="B124" s="12"/>
      <c r="C124" s="12"/>
    </row>
    <row r="125" spans="1:3" hidden="1">
      <c r="A125" s="12"/>
      <c r="B125" s="12"/>
      <c r="C125" s="12"/>
    </row>
    <row r="126" spans="1:3" hidden="1">
      <c r="A126" s="12"/>
      <c r="B126" s="12"/>
      <c r="C126" s="12"/>
    </row>
    <row r="127" spans="1:3" hidden="1">
      <c r="A127" s="12"/>
      <c r="B127" s="12"/>
      <c r="C127" s="12"/>
    </row>
    <row r="128" spans="1:3" hidden="1">
      <c r="A128" s="12"/>
      <c r="B128" s="12"/>
      <c r="C128" s="12"/>
    </row>
    <row r="129" spans="1:3" hidden="1">
      <c r="A129" s="12"/>
      <c r="B129" s="12"/>
      <c r="C129" s="12"/>
    </row>
    <row r="130" spans="1:3" hidden="1">
      <c r="A130" s="12"/>
      <c r="B130" s="12"/>
      <c r="C130" s="12"/>
    </row>
    <row r="131" spans="1:3" hidden="1">
      <c r="A131" s="12"/>
      <c r="B131" s="12"/>
      <c r="C131" s="12"/>
    </row>
    <row r="132" spans="1:3" hidden="1">
      <c r="A132" s="12"/>
      <c r="B132" s="12"/>
      <c r="C132" s="12"/>
    </row>
    <row r="133" spans="1:3" hidden="1">
      <c r="A133" s="12"/>
      <c r="B133" s="12"/>
      <c r="C133" s="12"/>
    </row>
    <row r="134" spans="1:3" hidden="1">
      <c r="A134" s="12"/>
      <c r="B134" s="12"/>
      <c r="C134" s="12"/>
    </row>
    <row r="135" spans="1:3" hidden="1">
      <c r="A135" s="12"/>
      <c r="B135" s="12"/>
      <c r="C135" s="12"/>
    </row>
    <row r="136" spans="1:3" hidden="1">
      <c r="A136" s="12"/>
      <c r="B136" s="12"/>
      <c r="C136" s="12"/>
    </row>
    <row r="137" spans="1:3" hidden="1">
      <c r="A137" s="12"/>
      <c r="B137" s="12"/>
      <c r="C137" s="12"/>
    </row>
    <row r="138" spans="1:3" hidden="1">
      <c r="A138" s="12"/>
      <c r="B138" s="12"/>
      <c r="C138" s="12"/>
    </row>
    <row r="139" spans="1:3" hidden="1">
      <c r="A139" s="12"/>
      <c r="B139" s="12"/>
      <c r="C139" s="12"/>
    </row>
    <row r="140" spans="1:3" hidden="1">
      <c r="A140" s="12"/>
      <c r="B140" s="12"/>
      <c r="C140" s="12"/>
    </row>
    <row r="141" spans="1:3" hidden="1">
      <c r="A141" s="12"/>
      <c r="B141" s="12"/>
      <c r="C141" s="12"/>
    </row>
    <row r="142" spans="1:3" hidden="1">
      <c r="A142" s="12"/>
      <c r="B142" s="12"/>
      <c r="C142" s="12"/>
    </row>
    <row r="143" spans="1:3" hidden="1">
      <c r="A143" s="12"/>
      <c r="B143" s="12"/>
      <c r="C143" s="12"/>
    </row>
    <row r="144" spans="1:3" hidden="1">
      <c r="A144" s="12"/>
      <c r="B144" s="12"/>
      <c r="C144" s="12"/>
    </row>
    <row r="145" spans="1:3" hidden="1">
      <c r="A145" s="12"/>
      <c r="B145" s="12"/>
      <c r="C145" s="12"/>
    </row>
    <row r="146" spans="1:3" hidden="1">
      <c r="A146" s="12"/>
      <c r="B146" s="12"/>
      <c r="C146" s="12"/>
    </row>
    <row r="147" spans="1:3" hidden="1">
      <c r="A147" s="12"/>
      <c r="B147" s="12"/>
      <c r="C147" s="12"/>
    </row>
    <row r="148" spans="1:3" hidden="1">
      <c r="A148" s="12"/>
      <c r="B148" s="12"/>
      <c r="C148" s="12"/>
    </row>
    <row r="149" spans="1:3" hidden="1">
      <c r="A149" s="12"/>
      <c r="B149" s="12"/>
      <c r="C149" s="12"/>
    </row>
    <row r="150" spans="1:3" hidden="1">
      <c r="A150" s="12"/>
      <c r="B150" s="12"/>
      <c r="C150" s="12"/>
    </row>
    <row r="151" spans="1:3" hidden="1">
      <c r="A151" s="12"/>
      <c r="B151" s="12"/>
      <c r="C151" s="12"/>
    </row>
    <row r="152" spans="1:3" hidden="1">
      <c r="A152" s="12"/>
      <c r="B152" s="12"/>
      <c r="C152" s="12"/>
    </row>
    <row r="153" spans="1:3" hidden="1">
      <c r="A153" s="12"/>
      <c r="B153" s="12"/>
      <c r="C153" s="12"/>
    </row>
    <row r="154" spans="1:3" hidden="1">
      <c r="A154" s="12"/>
      <c r="B154" s="12"/>
      <c r="C154" s="12"/>
    </row>
    <row r="155" spans="1:3" hidden="1">
      <c r="A155" s="12"/>
      <c r="B155" s="12"/>
      <c r="C155" s="12"/>
    </row>
    <row r="156" spans="1:3" hidden="1">
      <c r="A156" s="12"/>
      <c r="B156" s="12"/>
      <c r="C156" s="12"/>
    </row>
    <row r="157" spans="1:3" hidden="1">
      <c r="A157" s="12"/>
      <c r="B157" s="12"/>
      <c r="C157" s="12"/>
    </row>
    <row r="158" spans="1:3" hidden="1">
      <c r="A158" s="12"/>
      <c r="B158" s="12"/>
      <c r="C158" s="12"/>
    </row>
    <row r="159" spans="1:3" hidden="1">
      <c r="A159" s="12"/>
      <c r="B159" s="12"/>
      <c r="C159" s="12"/>
    </row>
    <row r="160" spans="1:3" hidden="1">
      <c r="A160" s="12"/>
      <c r="B160" s="12"/>
      <c r="C160" s="12"/>
    </row>
    <row r="161" spans="1:3" hidden="1">
      <c r="A161" s="12"/>
      <c r="B161" s="12"/>
      <c r="C161" s="12"/>
    </row>
    <row r="162" spans="1:3" hidden="1">
      <c r="A162" s="12"/>
      <c r="B162" s="12"/>
      <c r="C162" s="12"/>
    </row>
    <row r="163" spans="1:3" hidden="1">
      <c r="A163" s="12"/>
      <c r="B163" s="12"/>
      <c r="C163" s="12"/>
    </row>
    <row r="164" spans="1:3" hidden="1">
      <c r="A164" s="12"/>
      <c r="B164" s="12"/>
      <c r="C164" s="12"/>
    </row>
    <row r="165" spans="1:3" hidden="1">
      <c r="A165" s="12"/>
      <c r="B165" s="12"/>
      <c r="C165" s="12"/>
    </row>
    <row r="166" spans="1:3" hidden="1">
      <c r="A166" s="12"/>
      <c r="B166" s="12"/>
      <c r="C166" s="12"/>
    </row>
    <row r="167" spans="1:3" hidden="1">
      <c r="A167" s="12"/>
      <c r="B167" s="12"/>
      <c r="C167" s="12"/>
    </row>
    <row r="168" spans="1:3" hidden="1">
      <c r="A168" s="12"/>
      <c r="B168" s="12"/>
      <c r="C168" s="12"/>
    </row>
    <row r="169" spans="1:3" hidden="1">
      <c r="A169" s="12"/>
      <c r="B169" s="12"/>
      <c r="C169" s="12"/>
    </row>
    <row r="170" spans="1:3" hidden="1">
      <c r="A170" s="12"/>
      <c r="B170" s="12"/>
      <c r="C170" s="12"/>
    </row>
    <row r="171" spans="1:3" hidden="1">
      <c r="A171" s="12"/>
      <c r="B171" s="12"/>
      <c r="C171" s="12"/>
    </row>
    <row r="172" spans="1:3" hidden="1">
      <c r="A172" s="12"/>
      <c r="B172" s="12"/>
      <c r="C172" s="12"/>
    </row>
    <row r="173" spans="1:3" hidden="1">
      <c r="A173" s="12"/>
      <c r="B173" s="12"/>
      <c r="C173" s="12"/>
    </row>
    <row r="174" spans="1:3" hidden="1">
      <c r="A174" s="12"/>
      <c r="B174" s="12"/>
      <c r="C174" s="12"/>
    </row>
    <row r="175" spans="1:3" hidden="1">
      <c r="A175" s="12"/>
      <c r="B175" s="12"/>
      <c r="C175" s="12"/>
    </row>
    <row r="176" spans="1:3" hidden="1">
      <c r="A176" s="12"/>
      <c r="B176" s="12"/>
      <c r="C176" s="12"/>
    </row>
    <row r="177" spans="1:3" hidden="1">
      <c r="A177" s="12"/>
      <c r="B177" s="12"/>
      <c r="C177" s="12"/>
    </row>
    <row r="178" spans="1:3" hidden="1">
      <c r="A178" s="12"/>
      <c r="B178" s="12"/>
      <c r="C178" s="12"/>
    </row>
    <row r="179" spans="1:3" hidden="1">
      <c r="A179" s="12"/>
      <c r="B179" s="12"/>
      <c r="C179" s="12"/>
    </row>
    <row r="180" spans="1:3" hidden="1">
      <c r="A180" s="12"/>
      <c r="B180" s="12"/>
      <c r="C180" s="12"/>
    </row>
    <row r="181" spans="1:3" hidden="1">
      <c r="A181" s="12"/>
      <c r="B181" s="12"/>
      <c r="C181" s="12"/>
    </row>
    <row r="182" spans="1:3" hidden="1">
      <c r="A182" s="12"/>
      <c r="B182" s="12"/>
      <c r="C182" s="12"/>
    </row>
    <row r="183" spans="1:3" hidden="1">
      <c r="A183" s="12"/>
      <c r="B183" s="12"/>
      <c r="C183" s="12"/>
    </row>
    <row r="184" spans="1:3" hidden="1">
      <c r="A184" s="12"/>
      <c r="B184" s="12"/>
      <c r="C184" s="12"/>
    </row>
    <row r="185" spans="1:3" hidden="1">
      <c r="A185" s="12"/>
      <c r="B185" s="12"/>
      <c r="C185" s="12"/>
    </row>
    <row r="186" spans="1:3" hidden="1">
      <c r="A186" s="12"/>
      <c r="B186" s="12"/>
      <c r="C186" s="12"/>
    </row>
    <row r="187" spans="1:3" hidden="1">
      <c r="A187" s="12"/>
      <c r="B187" s="12"/>
      <c r="C187" s="12"/>
    </row>
    <row r="188" spans="1:3" hidden="1">
      <c r="A188" s="12"/>
      <c r="B188" s="12"/>
      <c r="C188" s="12"/>
    </row>
    <row r="189" spans="1:3" hidden="1">
      <c r="A189" s="12"/>
      <c r="B189" s="12"/>
      <c r="C189" s="12"/>
    </row>
    <row r="190" spans="1:3" hidden="1">
      <c r="A190" s="12"/>
      <c r="B190" s="12"/>
      <c r="C190" s="12"/>
    </row>
    <row r="191" spans="1:3" hidden="1">
      <c r="A191" s="12"/>
      <c r="B191" s="12"/>
      <c r="C191" s="12"/>
    </row>
    <row r="192" spans="1:3" hidden="1">
      <c r="A192" s="12"/>
      <c r="B192" s="12"/>
      <c r="C192" s="12"/>
    </row>
    <row r="193" spans="1:3" hidden="1">
      <c r="A193" s="12"/>
      <c r="B193" s="12"/>
      <c r="C193" s="12"/>
    </row>
    <row r="194" spans="1:3" hidden="1">
      <c r="A194" s="12"/>
      <c r="B194" s="12"/>
      <c r="C194" s="12"/>
    </row>
  </sheetData>
  <autoFilter ref="A1:E79" xr:uid="{645ED363-35F3-48C9-82A2-25E91780DEB9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5D6D-6545-4AFB-B75F-0FFF5B20EC7C}">
  <dimension ref="A1:G200"/>
  <sheetViews>
    <sheetView zoomScale="70" zoomScaleNormal="70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27.5703125" customWidth="1"/>
    <col min="2" max="2" width="16.85546875" customWidth="1"/>
    <col min="3" max="3" width="16.140625" customWidth="1"/>
    <col min="4" max="4" width="15.285156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58.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46" t="s">
        <v>6</v>
      </c>
      <c r="B2" s="42">
        <v>6</v>
      </c>
      <c r="C2" s="43">
        <f>B2*0.3</f>
        <v>1.7999999999999998</v>
      </c>
      <c r="D2" s="43">
        <f>IF((B2*0.3)&lt;100,100,(B2*0.3))</f>
        <v>100</v>
      </c>
      <c r="E2" s="41"/>
    </row>
    <row r="3" spans="1:5">
      <c r="A3" s="27" t="s">
        <v>588</v>
      </c>
      <c r="B3" s="39">
        <v>6</v>
      </c>
      <c r="C3" s="9">
        <f t="shared" ref="C3:C81" si="0">B3*0.3</f>
        <v>1.7999999999999998</v>
      </c>
      <c r="D3" s="9">
        <f t="shared" ref="D3:D81" si="1">IF((B3*0.3)&lt;100,100,(B3*0.3))</f>
        <v>100</v>
      </c>
      <c r="E3" s="38"/>
    </row>
    <row r="4" spans="1:5" ht="15" customHeight="1">
      <c r="A4" s="23" t="s">
        <v>589</v>
      </c>
      <c r="B4" s="8">
        <v>4</v>
      </c>
      <c r="C4" s="9">
        <f t="shared" si="0"/>
        <v>1.2</v>
      </c>
      <c r="D4" s="9">
        <f t="shared" si="1"/>
        <v>100</v>
      </c>
      <c r="E4" s="1"/>
    </row>
    <row r="5" spans="1:5" ht="15" customHeight="1">
      <c r="A5" s="23" t="s">
        <v>522</v>
      </c>
      <c r="B5" s="8">
        <v>6</v>
      </c>
      <c r="C5" s="9">
        <f t="shared" si="0"/>
        <v>1.7999999999999998</v>
      </c>
      <c r="D5" s="9">
        <f t="shared" si="1"/>
        <v>100</v>
      </c>
      <c r="E5" s="1"/>
    </row>
    <row r="6" spans="1:5">
      <c r="A6" s="23" t="s">
        <v>523</v>
      </c>
      <c r="B6" s="8">
        <v>4</v>
      </c>
      <c r="C6" s="9">
        <f t="shared" si="0"/>
        <v>1.2</v>
      </c>
      <c r="D6" s="9">
        <f t="shared" si="1"/>
        <v>100</v>
      </c>
      <c r="E6" s="1"/>
    </row>
    <row r="7" spans="1:5">
      <c r="A7" s="23" t="s">
        <v>590</v>
      </c>
      <c r="B7" s="23">
        <v>3</v>
      </c>
      <c r="C7" s="9">
        <f t="shared" si="0"/>
        <v>0.89999999999999991</v>
      </c>
      <c r="D7" s="9">
        <f t="shared" si="1"/>
        <v>100</v>
      </c>
      <c r="E7" s="35"/>
    </row>
    <row r="8" spans="1:5">
      <c r="A8" s="23" t="s">
        <v>591</v>
      </c>
      <c r="B8" s="23">
        <v>1</v>
      </c>
      <c r="C8" s="9">
        <f t="shared" si="0"/>
        <v>0.3</v>
      </c>
      <c r="D8" s="9">
        <f t="shared" si="1"/>
        <v>100</v>
      </c>
      <c r="E8" s="35"/>
    </row>
    <row r="9" spans="1:5">
      <c r="A9" s="23" t="s">
        <v>592</v>
      </c>
      <c r="B9" s="23">
        <v>53</v>
      </c>
      <c r="C9" s="9">
        <f t="shared" si="0"/>
        <v>15.899999999999999</v>
      </c>
      <c r="D9" s="9">
        <f t="shared" si="1"/>
        <v>100</v>
      </c>
      <c r="E9" s="35"/>
    </row>
    <row r="10" spans="1:5">
      <c r="A10" s="23" t="s">
        <v>525</v>
      </c>
      <c r="B10" s="23">
        <v>5</v>
      </c>
      <c r="C10" s="9">
        <f t="shared" si="0"/>
        <v>1.5</v>
      </c>
      <c r="D10" s="9">
        <f t="shared" si="1"/>
        <v>100</v>
      </c>
      <c r="E10" s="35"/>
    </row>
    <row r="11" spans="1:5">
      <c r="A11" s="23" t="s">
        <v>593</v>
      </c>
      <c r="B11" s="23">
        <v>3</v>
      </c>
      <c r="C11" s="9">
        <f t="shared" si="0"/>
        <v>0.89999999999999991</v>
      </c>
      <c r="D11" s="9">
        <f t="shared" si="1"/>
        <v>100</v>
      </c>
      <c r="E11" s="35"/>
    </row>
    <row r="12" spans="1:5">
      <c r="A12" s="23" t="s">
        <v>594</v>
      </c>
      <c r="B12" s="23">
        <v>11</v>
      </c>
      <c r="C12" s="9">
        <f t="shared" si="0"/>
        <v>3.3</v>
      </c>
      <c r="D12" s="9">
        <f t="shared" si="1"/>
        <v>100</v>
      </c>
      <c r="E12" s="35"/>
    </row>
    <row r="13" spans="1:5">
      <c r="A13" s="23" t="s">
        <v>595</v>
      </c>
      <c r="B13" s="23">
        <v>2</v>
      </c>
      <c r="C13" s="9">
        <f t="shared" si="0"/>
        <v>0.6</v>
      </c>
      <c r="D13" s="9">
        <f t="shared" si="1"/>
        <v>100</v>
      </c>
      <c r="E13" s="35"/>
    </row>
    <row r="14" spans="1:5">
      <c r="A14" s="23" t="s">
        <v>527</v>
      </c>
      <c r="B14" s="23">
        <v>14</v>
      </c>
      <c r="C14" s="9">
        <f t="shared" si="0"/>
        <v>4.2</v>
      </c>
      <c r="D14" s="9">
        <f t="shared" si="1"/>
        <v>100</v>
      </c>
      <c r="E14" s="35"/>
    </row>
    <row r="15" spans="1:5">
      <c r="A15" s="23" t="s">
        <v>596</v>
      </c>
      <c r="B15" s="23">
        <v>9</v>
      </c>
      <c r="C15" s="9">
        <f t="shared" si="0"/>
        <v>2.6999999999999997</v>
      </c>
      <c r="D15" s="9">
        <f t="shared" si="1"/>
        <v>100</v>
      </c>
      <c r="E15" s="35"/>
    </row>
    <row r="16" spans="1:5">
      <c r="A16" s="23" t="s">
        <v>528</v>
      </c>
      <c r="B16" s="23">
        <v>8</v>
      </c>
      <c r="C16" s="9">
        <f t="shared" si="0"/>
        <v>2.4</v>
      </c>
      <c r="D16" s="9">
        <f t="shared" si="1"/>
        <v>100</v>
      </c>
      <c r="E16" s="35"/>
    </row>
    <row r="17" spans="1:7">
      <c r="A17" s="23" t="s">
        <v>597</v>
      </c>
      <c r="B17" s="23">
        <v>5</v>
      </c>
      <c r="C17" s="9">
        <f t="shared" si="0"/>
        <v>1.5</v>
      </c>
      <c r="D17" s="9">
        <f t="shared" si="1"/>
        <v>100</v>
      </c>
      <c r="E17" s="35"/>
    </row>
    <row r="18" spans="1:7">
      <c r="A18" s="23" t="s">
        <v>532</v>
      </c>
      <c r="B18" s="23">
        <v>4</v>
      </c>
      <c r="C18" s="9">
        <f t="shared" si="0"/>
        <v>1.2</v>
      </c>
      <c r="D18" s="9">
        <f t="shared" si="1"/>
        <v>100</v>
      </c>
      <c r="E18" s="35"/>
      <c r="G18" t="s">
        <v>466</v>
      </c>
    </row>
    <row r="19" spans="1:7">
      <c r="A19" s="23" t="s">
        <v>598</v>
      </c>
      <c r="B19" s="23">
        <v>1</v>
      </c>
      <c r="C19" s="9">
        <f t="shared" si="0"/>
        <v>0.3</v>
      </c>
      <c r="D19" s="9">
        <f t="shared" si="1"/>
        <v>100</v>
      </c>
      <c r="E19" s="35"/>
      <c r="G19" t="s">
        <v>453</v>
      </c>
    </row>
    <row r="20" spans="1:7">
      <c r="A20" s="23" t="s">
        <v>599</v>
      </c>
      <c r="B20" s="23">
        <v>19</v>
      </c>
      <c r="C20" s="9">
        <f t="shared" si="0"/>
        <v>5.7</v>
      </c>
      <c r="D20" s="9">
        <f t="shared" si="1"/>
        <v>100</v>
      </c>
      <c r="E20" s="35"/>
      <c r="G20" t="s">
        <v>211</v>
      </c>
    </row>
    <row r="21" spans="1:7">
      <c r="A21" s="23" t="s">
        <v>535</v>
      </c>
      <c r="B21" s="23">
        <v>3</v>
      </c>
      <c r="C21" s="9">
        <f t="shared" si="0"/>
        <v>0.89999999999999991</v>
      </c>
      <c r="D21" s="9">
        <f t="shared" si="1"/>
        <v>100</v>
      </c>
      <c r="E21" s="35"/>
      <c r="G21" t="s">
        <v>235</v>
      </c>
    </row>
    <row r="22" spans="1:7">
      <c r="A22" s="23" t="s">
        <v>600</v>
      </c>
      <c r="B22" s="23">
        <v>1</v>
      </c>
      <c r="C22" s="9">
        <f t="shared" si="0"/>
        <v>0.3</v>
      </c>
      <c r="D22" s="9">
        <f t="shared" si="1"/>
        <v>100</v>
      </c>
      <c r="E22" s="35"/>
      <c r="G22" t="s">
        <v>460</v>
      </c>
    </row>
    <row r="23" spans="1:7">
      <c r="A23" s="23" t="s">
        <v>538</v>
      </c>
      <c r="B23" s="23">
        <v>1</v>
      </c>
      <c r="C23" s="9">
        <f t="shared" si="0"/>
        <v>0.3</v>
      </c>
      <c r="D23" s="9">
        <f t="shared" si="1"/>
        <v>100</v>
      </c>
      <c r="E23" s="35"/>
      <c r="G23" t="s">
        <v>469</v>
      </c>
    </row>
    <row r="24" spans="1:7">
      <c r="A24" s="52" t="s">
        <v>601</v>
      </c>
      <c r="B24" s="32">
        <v>5</v>
      </c>
      <c r="C24" s="53">
        <f t="shared" si="0"/>
        <v>1.5</v>
      </c>
      <c r="D24" s="53">
        <f t="shared" si="1"/>
        <v>100</v>
      </c>
      <c r="E24" s="47"/>
      <c r="G24" t="s">
        <v>470</v>
      </c>
    </row>
    <row r="25" spans="1:7">
      <c r="A25" s="23" t="s">
        <v>540</v>
      </c>
      <c r="B25" s="23">
        <v>6</v>
      </c>
      <c r="C25" s="9">
        <f t="shared" si="0"/>
        <v>1.7999999999999998</v>
      </c>
      <c r="D25" s="9">
        <f t="shared" si="1"/>
        <v>100</v>
      </c>
      <c r="E25" s="35"/>
      <c r="G25" t="s">
        <v>471</v>
      </c>
    </row>
    <row r="26" spans="1:7">
      <c r="A26" s="23" t="s">
        <v>602</v>
      </c>
      <c r="B26" s="23">
        <v>1</v>
      </c>
      <c r="C26" s="9">
        <f t="shared" si="0"/>
        <v>0.3</v>
      </c>
      <c r="D26" s="9">
        <f t="shared" si="1"/>
        <v>100</v>
      </c>
      <c r="E26" s="35"/>
      <c r="G26" t="s">
        <v>472</v>
      </c>
    </row>
    <row r="27" spans="1:7">
      <c r="A27" s="23" t="s">
        <v>544</v>
      </c>
      <c r="B27" s="23">
        <v>2</v>
      </c>
      <c r="C27" s="9">
        <f t="shared" si="0"/>
        <v>0.6</v>
      </c>
      <c r="D27" s="9">
        <f t="shared" si="1"/>
        <v>100</v>
      </c>
      <c r="E27" s="35"/>
    </row>
    <row r="28" spans="1:7">
      <c r="A28" s="102" t="s">
        <v>603</v>
      </c>
      <c r="B28" s="102">
        <v>1</v>
      </c>
      <c r="C28" s="156">
        <f t="shared" si="0"/>
        <v>0.3</v>
      </c>
      <c r="D28" s="156">
        <f t="shared" si="1"/>
        <v>100</v>
      </c>
    </row>
    <row r="29" spans="1:7">
      <c r="A29" s="23" t="s">
        <v>604</v>
      </c>
      <c r="B29" s="23">
        <v>3</v>
      </c>
      <c r="C29" s="9">
        <f t="shared" si="0"/>
        <v>0.89999999999999991</v>
      </c>
      <c r="D29" s="9">
        <f t="shared" si="1"/>
        <v>100</v>
      </c>
      <c r="E29" s="35"/>
    </row>
    <row r="30" spans="1:7">
      <c r="A30" s="23" t="s">
        <v>545</v>
      </c>
      <c r="B30" s="23">
        <v>10</v>
      </c>
      <c r="C30" s="9">
        <f t="shared" si="0"/>
        <v>3</v>
      </c>
      <c r="D30" s="9">
        <f t="shared" si="1"/>
        <v>100</v>
      </c>
      <c r="E30" s="35"/>
    </row>
    <row r="31" spans="1:7">
      <c r="A31" s="23" t="s">
        <v>605</v>
      </c>
      <c r="B31" s="23">
        <v>8</v>
      </c>
      <c r="C31" s="9">
        <f t="shared" si="0"/>
        <v>2.4</v>
      </c>
      <c r="D31" s="9">
        <f t="shared" si="1"/>
        <v>100</v>
      </c>
      <c r="E31" s="35"/>
    </row>
    <row r="32" spans="1:7">
      <c r="A32" s="23" t="s">
        <v>606</v>
      </c>
      <c r="B32" s="23">
        <v>1</v>
      </c>
      <c r="C32" s="9">
        <f t="shared" si="0"/>
        <v>0.3</v>
      </c>
      <c r="D32" s="9">
        <f t="shared" si="1"/>
        <v>100</v>
      </c>
      <c r="E32" s="35"/>
    </row>
    <row r="33" spans="1:5">
      <c r="A33" s="23" t="s">
        <v>607</v>
      </c>
      <c r="B33" s="23">
        <v>4</v>
      </c>
      <c r="C33" s="9">
        <f t="shared" si="0"/>
        <v>1.2</v>
      </c>
      <c r="D33" s="9">
        <f t="shared" si="1"/>
        <v>100</v>
      </c>
      <c r="E33" s="35"/>
    </row>
    <row r="34" spans="1:5">
      <c r="A34" s="23" t="s">
        <v>608</v>
      </c>
      <c r="B34" s="23">
        <v>1</v>
      </c>
      <c r="C34" s="9">
        <f t="shared" si="0"/>
        <v>0.3</v>
      </c>
      <c r="D34" s="9">
        <f t="shared" si="1"/>
        <v>100</v>
      </c>
      <c r="E34" s="35"/>
    </row>
    <row r="35" spans="1:5">
      <c r="A35" s="23" t="s">
        <v>546</v>
      </c>
      <c r="B35" s="23">
        <v>3</v>
      </c>
      <c r="C35" s="9">
        <f t="shared" si="0"/>
        <v>0.89999999999999991</v>
      </c>
      <c r="D35" s="9">
        <f t="shared" si="1"/>
        <v>100</v>
      </c>
      <c r="E35" s="35"/>
    </row>
    <row r="36" spans="1:5">
      <c r="A36" s="23" t="s">
        <v>609</v>
      </c>
      <c r="B36" s="23">
        <v>1</v>
      </c>
      <c r="C36" s="9">
        <f t="shared" si="0"/>
        <v>0.3</v>
      </c>
      <c r="D36" s="9">
        <f t="shared" si="1"/>
        <v>100</v>
      </c>
      <c r="E36" s="35"/>
    </row>
    <row r="37" spans="1:5">
      <c r="A37" s="23" t="s">
        <v>547</v>
      </c>
      <c r="B37" s="23">
        <v>3</v>
      </c>
      <c r="C37" s="9">
        <f t="shared" si="0"/>
        <v>0.89999999999999991</v>
      </c>
      <c r="D37" s="9">
        <f t="shared" si="1"/>
        <v>100</v>
      </c>
      <c r="E37" s="35"/>
    </row>
    <row r="38" spans="1:5">
      <c r="A38" s="23" t="s">
        <v>610</v>
      </c>
      <c r="B38" s="23">
        <v>1</v>
      </c>
      <c r="C38" s="9">
        <f t="shared" si="0"/>
        <v>0.3</v>
      </c>
      <c r="D38" s="9">
        <f t="shared" si="1"/>
        <v>100</v>
      </c>
      <c r="E38" s="35"/>
    </row>
    <row r="39" spans="1:5">
      <c r="A39" s="23" t="s">
        <v>548</v>
      </c>
      <c r="B39" s="23">
        <v>43</v>
      </c>
      <c r="C39" s="9">
        <f t="shared" si="0"/>
        <v>12.9</v>
      </c>
      <c r="D39" s="9">
        <f t="shared" si="1"/>
        <v>100</v>
      </c>
      <c r="E39" s="35"/>
    </row>
    <row r="40" spans="1:5">
      <c r="A40" s="23" t="s">
        <v>549</v>
      </c>
      <c r="B40" s="23">
        <v>13</v>
      </c>
      <c r="C40" s="9">
        <f t="shared" si="0"/>
        <v>3.9</v>
      </c>
      <c r="D40" s="9">
        <f t="shared" si="1"/>
        <v>100</v>
      </c>
      <c r="E40" s="35"/>
    </row>
    <row r="41" spans="1:5">
      <c r="A41" s="23" t="s">
        <v>611</v>
      </c>
      <c r="B41" s="23">
        <v>3</v>
      </c>
      <c r="C41" s="9">
        <f t="shared" si="0"/>
        <v>0.89999999999999991</v>
      </c>
      <c r="D41" s="9">
        <f t="shared" si="1"/>
        <v>100</v>
      </c>
      <c r="E41" s="35"/>
    </row>
    <row r="42" spans="1:5">
      <c r="A42" s="23" t="s">
        <v>555</v>
      </c>
      <c r="B42" s="23">
        <v>5</v>
      </c>
      <c r="C42" s="9">
        <f t="shared" si="0"/>
        <v>1.5</v>
      </c>
      <c r="D42" s="9">
        <f t="shared" si="1"/>
        <v>100</v>
      </c>
      <c r="E42" s="35"/>
    </row>
    <row r="43" spans="1:5">
      <c r="A43" s="23" t="s">
        <v>556</v>
      </c>
      <c r="B43" s="23">
        <v>83</v>
      </c>
      <c r="C43" s="9">
        <f t="shared" si="0"/>
        <v>24.9</v>
      </c>
      <c r="D43" s="9">
        <f t="shared" si="1"/>
        <v>100</v>
      </c>
      <c r="E43" s="35"/>
    </row>
    <row r="44" spans="1:5">
      <c r="A44" s="23" t="s">
        <v>612</v>
      </c>
      <c r="B44" s="23">
        <v>4</v>
      </c>
      <c r="C44" s="9">
        <f t="shared" si="0"/>
        <v>1.2</v>
      </c>
      <c r="D44" s="9">
        <f t="shared" si="1"/>
        <v>100</v>
      </c>
      <c r="E44" s="35"/>
    </row>
    <row r="45" spans="1:5">
      <c r="A45" s="23" t="s">
        <v>613</v>
      </c>
      <c r="B45" s="23">
        <v>1</v>
      </c>
      <c r="C45" s="9">
        <f t="shared" si="0"/>
        <v>0.3</v>
      </c>
      <c r="D45" s="9">
        <f t="shared" si="1"/>
        <v>100</v>
      </c>
      <c r="E45" s="35"/>
    </row>
    <row r="46" spans="1:5">
      <c r="A46" s="23" t="s">
        <v>614</v>
      </c>
      <c r="B46" s="23">
        <v>1</v>
      </c>
      <c r="C46" s="9">
        <f t="shared" si="0"/>
        <v>0.3</v>
      </c>
      <c r="D46" s="9">
        <f t="shared" si="1"/>
        <v>100</v>
      </c>
      <c r="E46" s="35"/>
    </row>
    <row r="47" spans="1:5">
      <c r="A47" s="52" t="s">
        <v>615</v>
      </c>
      <c r="B47" s="32">
        <v>9</v>
      </c>
      <c r="C47" s="53">
        <f t="shared" si="0"/>
        <v>2.6999999999999997</v>
      </c>
      <c r="D47" s="53">
        <f t="shared" si="1"/>
        <v>100</v>
      </c>
      <c r="E47" s="47"/>
    </row>
    <row r="48" spans="1:5">
      <c r="A48" s="23" t="s">
        <v>559</v>
      </c>
      <c r="B48" s="23">
        <v>1</v>
      </c>
      <c r="C48" s="9">
        <f t="shared" si="0"/>
        <v>0.3</v>
      </c>
      <c r="D48" s="9">
        <f t="shared" si="1"/>
        <v>100</v>
      </c>
      <c r="E48" s="35"/>
    </row>
    <row r="49" spans="1:5">
      <c r="A49" s="23" t="s">
        <v>616</v>
      </c>
      <c r="B49" s="23">
        <v>1</v>
      </c>
      <c r="C49" s="9">
        <f t="shared" si="0"/>
        <v>0.3</v>
      </c>
      <c r="D49" s="9">
        <f t="shared" si="1"/>
        <v>100</v>
      </c>
      <c r="E49" s="35"/>
    </row>
    <row r="50" spans="1:5">
      <c r="A50" s="23" t="s">
        <v>561</v>
      </c>
      <c r="B50" s="23">
        <v>45</v>
      </c>
      <c r="C50" s="9">
        <f t="shared" si="0"/>
        <v>13.5</v>
      </c>
      <c r="D50" s="9">
        <f t="shared" si="1"/>
        <v>100</v>
      </c>
      <c r="E50" s="35"/>
    </row>
    <row r="51" spans="1:5">
      <c r="A51" s="23" t="s">
        <v>562</v>
      </c>
      <c r="B51" s="23">
        <v>9</v>
      </c>
      <c r="C51" s="9">
        <f t="shared" si="0"/>
        <v>2.6999999999999997</v>
      </c>
      <c r="D51" s="9">
        <f t="shared" si="1"/>
        <v>100</v>
      </c>
      <c r="E51" s="35"/>
    </row>
    <row r="52" spans="1:5">
      <c r="A52" s="52" t="s">
        <v>564</v>
      </c>
      <c r="B52" s="32">
        <v>2</v>
      </c>
      <c r="C52" s="53">
        <f t="shared" si="0"/>
        <v>0.6</v>
      </c>
      <c r="D52" s="53">
        <f t="shared" si="1"/>
        <v>100</v>
      </c>
      <c r="E52" s="47"/>
    </row>
    <row r="53" spans="1:5">
      <c r="A53" s="23" t="s">
        <v>617</v>
      </c>
      <c r="B53" s="23">
        <v>3</v>
      </c>
      <c r="C53" s="9">
        <f t="shared" si="0"/>
        <v>0.89999999999999991</v>
      </c>
      <c r="D53" s="9">
        <f t="shared" si="1"/>
        <v>100</v>
      </c>
      <c r="E53" s="35"/>
    </row>
    <row r="54" spans="1:5">
      <c r="A54" s="23" t="s">
        <v>618</v>
      </c>
      <c r="B54" s="23">
        <v>1</v>
      </c>
      <c r="C54" s="9">
        <f t="shared" si="0"/>
        <v>0.3</v>
      </c>
      <c r="D54" s="9">
        <f t="shared" si="1"/>
        <v>100</v>
      </c>
      <c r="E54" s="35"/>
    </row>
    <row r="55" spans="1:5">
      <c r="A55" s="23" t="s">
        <v>568</v>
      </c>
      <c r="B55" s="23">
        <v>5</v>
      </c>
      <c r="C55" s="9">
        <f t="shared" si="0"/>
        <v>1.5</v>
      </c>
      <c r="D55" s="9">
        <f t="shared" si="1"/>
        <v>100</v>
      </c>
      <c r="E55" s="35"/>
    </row>
    <row r="56" spans="1:5">
      <c r="A56" s="23" t="s">
        <v>569</v>
      </c>
      <c r="B56" s="23">
        <v>14</v>
      </c>
      <c r="C56" s="9">
        <f t="shared" si="0"/>
        <v>4.2</v>
      </c>
      <c r="D56" s="9">
        <f t="shared" si="1"/>
        <v>100</v>
      </c>
      <c r="E56" s="35"/>
    </row>
    <row r="57" spans="1:5">
      <c r="A57" s="23" t="s">
        <v>572</v>
      </c>
      <c r="B57" s="23">
        <v>25</v>
      </c>
      <c r="C57" s="9">
        <f t="shared" si="0"/>
        <v>7.5</v>
      </c>
      <c r="D57" s="9">
        <f t="shared" si="1"/>
        <v>100</v>
      </c>
      <c r="E57" s="35"/>
    </row>
    <row r="58" spans="1:5">
      <c r="A58" s="23" t="s">
        <v>570</v>
      </c>
      <c r="B58" s="23">
        <v>67</v>
      </c>
      <c r="C58" s="9">
        <f t="shared" si="0"/>
        <v>20.099999999999998</v>
      </c>
      <c r="D58" s="9">
        <f t="shared" si="1"/>
        <v>100</v>
      </c>
      <c r="E58" s="35"/>
    </row>
    <row r="59" spans="1:5">
      <c r="A59" s="23" t="s">
        <v>619</v>
      </c>
      <c r="B59" s="23">
        <v>4</v>
      </c>
      <c r="C59" s="9">
        <f t="shared" si="0"/>
        <v>1.2</v>
      </c>
      <c r="D59" s="9">
        <f t="shared" si="1"/>
        <v>100</v>
      </c>
      <c r="E59" s="35"/>
    </row>
    <row r="60" spans="1:5">
      <c r="A60" s="23" t="s">
        <v>620</v>
      </c>
      <c r="B60" s="23">
        <v>3</v>
      </c>
      <c r="C60" s="9">
        <f t="shared" si="0"/>
        <v>0.89999999999999991</v>
      </c>
      <c r="D60" s="9">
        <f t="shared" si="1"/>
        <v>100</v>
      </c>
      <c r="E60" s="35"/>
    </row>
    <row r="61" spans="1:5">
      <c r="A61" s="23" t="s">
        <v>571</v>
      </c>
      <c r="B61" s="23">
        <v>93</v>
      </c>
      <c r="C61" s="9">
        <f t="shared" si="0"/>
        <v>27.9</v>
      </c>
      <c r="D61" s="9">
        <f t="shared" si="1"/>
        <v>100</v>
      </c>
      <c r="E61" s="35"/>
    </row>
    <row r="62" spans="1:5">
      <c r="A62" s="23" t="s">
        <v>621</v>
      </c>
      <c r="B62" s="23">
        <v>1</v>
      </c>
      <c r="C62" s="9">
        <f t="shared" si="0"/>
        <v>0.3</v>
      </c>
      <c r="D62" s="9">
        <f t="shared" si="1"/>
        <v>100</v>
      </c>
      <c r="E62" s="35"/>
    </row>
    <row r="63" spans="1:5">
      <c r="A63" s="23" t="s">
        <v>574</v>
      </c>
      <c r="B63" s="23">
        <v>29</v>
      </c>
      <c r="C63" s="22">
        <f t="shared" si="0"/>
        <v>8.6999999999999993</v>
      </c>
      <c r="D63" s="9">
        <f t="shared" si="1"/>
        <v>100</v>
      </c>
      <c r="E63" s="35"/>
    </row>
    <row r="64" spans="1:5">
      <c r="A64" s="23" t="s">
        <v>575</v>
      </c>
      <c r="B64" s="23">
        <v>2</v>
      </c>
      <c r="C64" s="22">
        <f t="shared" si="0"/>
        <v>0.6</v>
      </c>
      <c r="D64" s="9">
        <f t="shared" si="1"/>
        <v>100</v>
      </c>
      <c r="E64" s="35"/>
    </row>
    <row r="65" spans="1:5">
      <c r="A65" s="23" t="s">
        <v>622</v>
      </c>
      <c r="B65" s="23">
        <v>127</v>
      </c>
      <c r="C65" s="22">
        <f t="shared" si="0"/>
        <v>38.1</v>
      </c>
      <c r="D65" s="9">
        <f t="shared" si="1"/>
        <v>100</v>
      </c>
      <c r="E65" s="35"/>
    </row>
    <row r="66" spans="1:5">
      <c r="A66" s="52" t="s">
        <v>578</v>
      </c>
      <c r="B66" s="32">
        <v>3</v>
      </c>
      <c r="C66" s="83">
        <f t="shared" si="0"/>
        <v>0.89999999999999991</v>
      </c>
      <c r="D66" s="53">
        <f t="shared" si="1"/>
        <v>100</v>
      </c>
      <c r="E66" s="47"/>
    </row>
    <row r="67" spans="1:5">
      <c r="A67" s="23" t="s">
        <v>580</v>
      </c>
      <c r="B67" s="23">
        <v>1</v>
      </c>
      <c r="C67" s="22">
        <f t="shared" si="0"/>
        <v>0.3</v>
      </c>
      <c r="D67" s="9">
        <f t="shared" si="1"/>
        <v>100</v>
      </c>
      <c r="E67" s="35"/>
    </row>
    <row r="68" spans="1:5">
      <c r="A68" s="23" t="s">
        <v>623</v>
      </c>
      <c r="B68" s="23">
        <v>1</v>
      </c>
      <c r="C68" s="22">
        <f t="shared" si="0"/>
        <v>0.3</v>
      </c>
      <c r="D68" s="9">
        <f t="shared" si="1"/>
        <v>100</v>
      </c>
      <c r="E68" s="35"/>
    </row>
    <row r="69" spans="1:5">
      <c r="A69" s="23" t="s">
        <v>624</v>
      </c>
      <c r="B69" s="23">
        <v>11</v>
      </c>
      <c r="C69" s="22">
        <f t="shared" si="0"/>
        <v>3.3</v>
      </c>
      <c r="D69" s="9">
        <f t="shared" si="1"/>
        <v>100</v>
      </c>
      <c r="E69" s="35"/>
    </row>
    <row r="70" spans="1:5">
      <c r="A70" s="23" t="s">
        <v>625</v>
      </c>
      <c r="B70" s="23">
        <v>5</v>
      </c>
      <c r="C70" s="22">
        <f t="shared" si="0"/>
        <v>1.5</v>
      </c>
      <c r="D70" s="9">
        <f t="shared" si="1"/>
        <v>100</v>
      </c>
      <c r="E70" s="35"/>
    </row>
    <row r="71" spans="1:5">
      <c r="A71" s="23" t="s">
        <v>626</v>
      </c>
      <c r="B71" s="23">
        <v>3</v>
      </c>
      <c r="C71" s="22">
        <f t="shared" si="0"/>
        <v>0.89999999999999991</v>
      </c>
      <c r="D71" s="9">
        <f t="shared" si="1"/>
        <v>100</v>
      </c>
      <c r="E71" s="35"/>
    </row>
    <row r="72" spans="1:5">
      <c r="A72" s="23" t="s">
        <v>585</v>
      </c>
      <c r="B72" s="23">
        <v>3</v>
      </c>
      <c r="C72" s="22">
        <f t="shared" si="0"/>
        <v>0.89999999999999991</v>
      </c>
      <c r="D72" s="9">
        <f t="shared" si="1"/>
        <v>100</v>
      </c>
      <c r="E72" s="35"/>
    </row>
    <row r="73" spans="1:5">
      <c r="A73" s="23" t="s">
        <v>586</v>
      </c>
      <c r="B73" s="23">
        <v>4</v>
      </c>
      <c r="C73" s="22">
        <f t="shared" si="0"/>
        <v>1.2</v>
      </c>
      <c r="D73" s="9">
        <f t="shared" si="1"/>
        <v>100</v>
      </c>
      <c r="E73" s="35"/>
    </row>
    <row r="74" spans="1:5">
      <c r="A74" s="23" t="s">
        <v>627</v>
      </c>
      <c r="B74" s="23">
        <v>3</v>
      </c>
      <c r="C74" s="22">
        <f t="shared" si="0"/>
        <v>0.89999999999999991</v>
      </c>
      <c r="D74" s="9">
        <f t="shared" si="1"/>
        <v>100</v>
      </c>
      <c r="E74" s="35"/>
    </row>
    <row r="75" spans="1:5" ht="29.1">
      <c r="A75" s="74" t="s">
        <v>628</v>
      </c>
      <c r="B75" s="32">
        <v>1</v>
      </c>
      <c r="C75" s="83">
        <f t="shared" si="0"/>
        <v>0.3</v>
      </c>
      <c r="D75" s="53">
        <f t="shared" si="1"/>
        <v>100</v>
      </c>
      <c r="E75" s="47"/>
    </row>
    <row r="76" spans="1:5" hidden="1">
      <c r="A76" s="23"/>
      <c r="B76" s="23"/>
      <c r="C76" s="22">
        <f t="shared" si="0"/>
        <v>0</v>
      </c>
      <c r="D76" s="9">
        <f t="shared" si="1"/>
        <v>100</v>
      </c>
      <c r="E76" s="35"/>
    </row>
    <row r="77" spans="1:5" hidden="1">
      <c r="A77" s="23"/>
      <c r="B77" s="23"/>
      <c r="C77" s="22">
        <f t="shared" si="0"/>
        <v>0</v>
      </c>
      <c r="D77" s="9">
        <f t="shared" si="1"/>
        <v>100</v>
      </c>
      <c r="E77" s="35"/>
    </row>
    <row r="78" spans="1:5" hidden="1">
      <c r="A78" s="23"/>
      <c r="B78" s="23"/>
      <c r="C78" s="22">
        <f t="shared" si="0"/>
        <v>0</v>
      </c>
      <c r="D78" s="9">
        <f t="shared" si="1"/>
        <v>100</v>
      </c>
      <c r="E78" s="35"/>
    </row>
    <row r="79" spans="1:5" hidden="1">
      <c r="A79" s="23"/>
      <c r="B79" s="23"/>
      <c r="C79" s="22">
        <f t="shared" si="0"/>
        <v>0</v>
      </c>
      <c r="D79" s="9">
        <f t="shared" si="1"/>
        <v>100</v>
      </c>
      <c r="E79" s="35"/>
    </row>
    <row r="80" spans="1:5" hidden="1">
      <c r="A80" s="23"/>
      <c r="B80" s="23"/>
      <c r="C80" s="22"/>
      <c r="D80" s="9"/>
      <c r="E80" s="35"/>
    </row>
    <row r="81" spans="1:5" hidden="1">
      <c r="A81" s="23"/>
      <c r="B81" s="23"/>
      <c r="C81" s="22">
        <f t="shared" si="0"/>
        <v>0</v>
      </c>
      <c r="D81" s="9">
        <f t="shared" si="1"/>
        <v>100</v>
      </c>
      <c r="E81" s="35"/>
    </row>
    <row r="82" spans="1:5" hidden="1">
      <c r="B82" s="12"/>
      <c r="C82" s="12"/>
    </row>
    <row r="83" spans="1:5" hidden="1">
      <c r="B83" s="12"/>
      <c r="C83" s="12"/>
    </row>
    <row r="84" spans="1:5" hidden="1">
      <c r="B84" s="12"/>
      <c r="C84" s="12"/>
    </row>
    <row r="85" spans="1:5" hidden="1">
      <c r="B85" s="12"/>
      <c r="C85" s="12"/>
    </row>
    <row r="86" spans="1:5" hidden="1">
      <c r="A86" s="12"/>
      <c r="B86" s="12"/>
      <c r="C86" s="12"/>
    </row>
    <row r="87" spans="1:5" hidden="1">
      <c r="A87" s="12"/>
      <c r="B87" s="12"/>
      <c r="C87" s="12"/>
    </row>
    <row r="88" spans="1:5" hidden="1">
      <c r="A88" s="12"/>
      <c r="B88" s="12"/>
      <c r="C88" s="12"/>
    </row>
    <row r="89" spans="1:5" hidden="1">
      <c r="A89" s="12"/>
      <c r="B89" s="12"/>
      <c r="C89" s="12"/>
    </row>
    <row r="90" spans="1:5" hidden="1">
      <c r="A90" s="12"/>
      <c r="B90" s="12"/>
      <c r="C90" s="12"/>
    </row>
    <row r="91" spans="1:5" hidden="1">
      <c r="A91" s="12"/>
      <c r="B91" s="12"/>
      <c r="C91" s="12"/>
    </row>
    <row r="92" spans="1:5" hidden="1">
      <c r="A92" s="12"/>
      <c r="B92" s="12"/>
      <c r="C92" s="12"/>
    </row>
    <row r="93" spans="1:5" hidden="1">
      <c r="A93" s="12"/>
      <c r="B93" s="12"/>
      <c r="C93" s="12"/>
    </row>
    <row r="94" spans="1:5" hidden="1">
      <c r="A94" s="12"/>
      <c r="B94" s="12"/>
      <c r="C94" s="12"/>
    </row>
    <row r="95" spans="1:5" hidden="1">
      <c r="A95" s="12"/>
      <c r="B95" s="12"/>
      <c r="C95" s="12"/>
    </row>
    <row r="96" spans="1:5" hidden="1">
      <c r="A96" s="12"/>
      <c r="B96" s="12"/>
      <c r="C96" s="12"/>
    </row>
    <row r="97" spans="1:3" hidden="1">
      <c r="A97" s="12"/>
      <c r="B97" s="12"/>
      <c r="C97" s="12"/>
    </row>
    <row r="98" spans="1:3" hidden="1">
      <c r="A98" s="12"/>
      <c r="B98" s="12"/>
      <c r="C98" s="12"/>
    </row>
    <row r="99" spans="1:3" hidden="1">
      <c r="A99" s="12"/>
      <c r="B99" s="12"/>
      <c r="C99" s="12"/>
    </row>
    <row r="100" spans="1:3" hidden="1">
      <c r="A100" s="12"/>
      <c r="B100" s="12"/>
      <c r="C100" s="12"/>
    </row>
    <row r="101" spans="1:3" hidden="1">
      <c r="A101" s="12"/>
      <c r="B101" s="12"/>
      <c r="C101" s="12"/>
    </row>
    <row r="102" spans="1:3" hidden="1">
      <c r="A102" s="12"/>
      <c r="B102" s="12"/>
      <c r="C102" s="12"/>
    </row>
    <row r="103" spans="1:3" hidden="1">
      <c r="A103" s="12"/>
      <c r="B103" s="12"/>
      <c r="C103" s="12"/>
    </row>
    <row r="104" spans="1:3" hidden="1">
      <c r="A104" s="12"/>
      <c r="B104" s="12"/>
      <c r="C104" s="12"/>
    </row>
    <row r="105" spans="1:3" hidden="1">
      <c r="A105" s="12"/>
      <c r="B105" s="12"/>
      <c r="C105" s="12"/>
    </row>
    <row r="106" spans="1:3" hidden="1">
      <c r="A106" s="12"/>
      <c r="B106" s="12"/>
      <c r="C106" s="12"/>
    </row>
    <row r="107" spans="1:3" hidden="1">
      <c r="A107" s="12"/>
      <c r="B107" s="12"/>
      <c r="C107" s="12"/>
    </row>
    <row r="108" spans="1:3" hidden="1">
      <c r="A108" s="12"/>
      <c r="B108" s="12"/>
      <c r="C108" s="12"/>
    </row>
    <row r="109" spans="1:3" hidden="1">
      <c r="A109" s="12"/>
      <c r="B109" s="12"/>
      <c r="C109" s="12"/>
    </row>
    <row r="110" spans="1:3" hidden="1">
      <c r="A110" s="12"/>
      <c r="B110" s="12"/>
      <c r="C110" s="12"/>
    </row>
    <row r="111" spans="1:3" hidden="1">
      <c r="A111" s="12"/>
      <c r="B111" s="12"/>
      <c r="C111" s="12"/>
    </row>
    <row r="112" spans="1:3" hidden="1">
      <c r="A112" s="12"/>
      <c r="B112" s="12"/>
      <c r="C112" s="12"/>
    </row>
    <row r="113" spans="1:3" hidden="1">
      <c r="A113" s="12"/>
      <c r="B113" s="12"/>
      <c r="C113" s="12"/>
    </row>
    <row r="114" spans="1:3" hidden="1">
      <c r="A114" s="12"/>
      <c r="B114" s="12"/>
      <c r="C114" s="12"/>
    </row>
    <row r="115" spans="1:3" hidden="1">
      <c r="A115" s="12"/>
      <c r="B115" s="12"/>
      <c r="C115" s="12"/>
    </row>
    <row r="116" spans="1:3" hidden="1">
      <c r="A116" s="12"/>
      <c r="B116" s="12"/>
      <c r="C116" s="12"/>
    </row>
    <row r="117" spans="1:3" hidden="1">
      <c r="A117" s="12"/>
      <c r="B117" s="12"/>
      <c r="C117" s="12"/>
    </row>
    <row r="118" spans="1:3" hidden="1">
      <c r="A118" s="12"/>
      <c r="B118" s="12"/>
      <c r="C118" s="12"/>
    </row>
    <row r="119" spans="1:3" hidden="1">
      <c r="A119" s="12"/>
      <c r="B119" s="12"/>
      <c r="C119" s="12"/>
    </row>
    <row r="120" spans="1:3" hidden="1">
      <c r="A120" s="12"/>
      <c r="B120" s="12"/>
      <c r="C120" s="12"/>
    </row>
    <row r="121" spans="1:3" hidden="1">
      <c r="A121" s="12"/>
      <c r="B121" s="12"/>
      <c r="C121" s="12"/>
    </row>
    <row r="122" spans="1:3" hidden="1">
      <c r="A122" s="12"/>
      <c r="B122" s="12"/>
      <c r="C122" s="12"/>
    </row>
    <row r="123" spans="1:3" hidden="1">
      <c r="A123" s="12"/>
      <c r="B123" s="12"/>
      <c r="C123" s="12"/>
    </row>
    <row r="124" spans="1:3" hidden="1">
      <c r="A124" s="12"/>
      <c r="B124" s="12"/>
      <c r="C124" s="12"/>
    </row>
    <row r="125" spans="1:3" hidden="1">
      <c r="A125" s="12"/>
      <c r="B125" s="12"/>
      <c r="C125" s="12"/>
    </row>
    <row r="126" spans="1:3" hidden="1">
      <c r="A126" s="12"/>
      <c r="B126" s="12"/>
      <c r="C126" s="12"/>
    </row>
    <row r="127" spans="1:3" hidden="1">
      <c r="A127" s="12"/>
      <c r="B127" s="12"/>
      <c r="C127" s="12"/>
    </row>
    <row r="128" spans="1:3" hidden="1">
      <c r="A128" s="12"/>
      <c r="B128" s="12"/>
      <c r="C128" s="12"/>
    </row>
    <row r="129" spans="1:3" hidden="1">
      <c r="A129" s="12"/>
      <c r="B129" s="12"/>
      <c r="C129" s="12"/>
    </row>
    <row r="130" spans="1:3" hidden="1">
      <c r="A130" s="12"/>
      <c r="B130" s="12"/>
      <c r="C130" s="12"/>
    </row>
    <row r="131" spans="1:3" hidden="1">
      <c r="A131" s="12"/>
      <c r="B131" s="12"/>
      <c r="C131" s="12"/>
    </row>
    <row r="132" spans="1:3" hidden="1">
      <c r="A132" s="12"/>
      <c r="B132" s="12"/>
      <c r="C132" s="12"/>
    </row>
    <row r="133" spans="1:3" hidden="1">
      <c r="A133" s="12"/>
      <c r="B133" s="12"/>
      <c r="C133" s="12"/>
    </row>
    <row r="134" spans="1:3" hidden="1">
      <c r="A134" s="12"/>
      <c r="B134" s="12"/>
      <c r="C134" s="12"/>
    </row>
    <row r="135" spans="1:3" hidden="1">
      <c r="A135" s="12"/>
      <c r="B135" s="12"/>
      <c r="C135" s="12"/>
    </row>
    <row r="136" spans="1:3" hidden="1">
      <c r="A136" s="12"/>
      <c r="B136" s="12"/>
      <c r="C136" s="12"/>
    </row>
    <row r="137" spans="1:3" hidden="1">
      <c r="A137" s="12"/>
      <c r="B137" s="12"/>
      <c r="C137" s="12"/>
    </row>
    <row r="138" spans="1:3" hidden="1">
      <c r="A138" s="12"/>
      <c r="B138" s="12"/>
      <c r="C138" s="12"/>
    </row>
    <row r="139" spans="1:3" hidden="1">
      <c r="A139" s="12"/>
      <c r="B139" s="12"/>
      <c r="C139" s="12"/>
    </row>
    <row r="140" spans="1:3" hidden="1">
      <c r="A140" s="12"/>
      <c r="B140" s="12"/>
      <c r="C140" s="12"/>
    </row>
    <row r="141" spans="1:3" hidden="1">
      <c r="A141" s="12"/>
      <c r="B141" s="12"/>
      <c r="C141" s="12"/>
    </row>
    <row r="142" spans="1:3" hidden="1">
      <c r="A142" s="12"/>
      <c r="B142" s="12"/>
      <c r="C142" s="12"/>
    </row>
    <row r="143" spans="1:3" hidden="1">
      <c r="A143" s="12"/>
      <c r="B143" s="12"/>
      <c r="C143" s="12"/>
    </row>
    <row r="144" spans="1:3" hidden="1">
      <c r="A144" s="12"/>
      <c r="B144" s="12"/>
      <c r="C144" s="12"/>
    </row>
    <row r="145" spans="1:3" hidden="1">
      <c r="A145" s="12"/>
      <c r="B145" s="12"/>
      <c r="C145" s="12"/>
    </row>
    <row r="146" spans="1:3" hidden="1">
      <c r="A146" s="12"/>
      <c r="B146" s="12"/>
      <c r="C146" s="12"/>
    </row>
    <row r="147" spans="1:3" hidden="1">
      <c r="A147" s="12"/>
      <c r="B147" s="12"/>
      <c r="C147" s="12"/>
    </row>
    <row r="148" spans="1:3" hidden="1">
      <c r="A148" s="12"/>
      <c r="B148" s="12"/>
      <c r="C148" s="12"/>
    </row>
    <row r="149" spans="1:3" hidden="1">
      <c r="A149" s="12"/>
      <c r="B149" s="12"/>
      <c r="C149" s="12"/>
    </row>
    <row r="150" spans="1:3" hidden="1">
      <c r="A150" s="12"/>
      <c r="B150" s="12"/>
      <c r="C150" s="12"/>
    </row>
    <row r="151" spans="1:3" hidden="1">
      <c r="A151" s="12"/>
      <c r="B151" s="12"/>
      <c r="C151" s="12"/>
    </row>
    <row r="152" spans="1:3" hidden="1">
      <c r="A152" s="12"/>
      <c r="B152" s="12"/>
      <c r="C152" s="12"/>
    </row>
    <row r="153" spans="1:3" hidden="1">
      <c r="A153" s="12"/>
      <c r="B153" s="12"/>
      <c r="C153" s="12"/>
    </row>
    <row r="154" spans="1:3" hidden="1">
      <c r="A154" s="12"/>
      <c r="B154" s="12"/>
      <c r="C154" s="12"/>
    </row>
    <row r="155" spans="1:3" hidden="1">
      <c r="A155" s="12"/>
      <c r="B155" s="12"/>
      <c r="C155" s="12"/>
    </row>
    <row r="156" spans="1:3" hidden="1">
      <c r="A156" s="12"/>
      <c r="B156" s="12"/>
      <c r="C156" s="12"/>
    </row>
    <row r="157" spans="1:3" hidden="1">
      <c r="A157" s="12"/>
      <c r="B157" s="12"/>
      <c r="C157" s="12"/>
    </row>
    <row r="158" spans="1:3" hidden="1">
      <c r="A158" s="12"/>
      <c r="B158" s="12"/>
      <c r="C158" s="12"/>
    </row>
    <row r="159" spans="1:3" hidden="1">
      <c r="A159" s="12"/>
      <c r="B159" s="12"/>
      <c r="C159" s="12"/>
    </row>
    <row r="160" spans="1:3" hidden="1">
      <c r="A160" s="12"/>
      <c r="B160" s="12"/>
      <c r="C160" s="12"/>
    </row>
    <row r="161" spans="1:3" hidden="1">
      <c r="A161" s="12"/>
      <c r="B161" s="12"/>
      <c r="C161" s="12"/>
    </row>
    <row r="162" spans="1:3" hidden="1">
      <c r="A162" s="12"/>
      <c r="B162" s="12"/>
      <c r="C162" s="12"/>
    </row>
    <row r="163" spans="1:3" hidden="1">
      <c r="A163" s="12"/>
      <c r="B163" s="12"/>
      <c r="C163" s="12"/>
    </row>
    <row r="164" spans="1:3" hidden="1">
      <c r="A164" s="12"/>
      <c r="B164" s="12"/>
      <c r="C164" s="12"/>
    </row>
    <row r="165" spans="1:3" hidden="1">
      <c r="A165" s="12"/>
      <c r="B165" s="12"/>
      <c r="C165" s="12"/>
    </row>
    <row r="166" spans="1:3" hidden="1">
      <c r="A166" s="12"/>
      <c r="B166" s="12"/>
      <c r="C166" s="12"/>
    </row>
    <row r="167" spans="1:3" hidden="1">
      <c r="A167" s="12"/>
      <c r="B167" s="12"/>
      <c r="C167" s="12"/>
    </row>
    <row r="168" spans="1:3" hidden="1">
      <c r="A168" s="12"/>
      <c r="B168" s="12"/>
      <c r="C168" s="12"/>
    </row>
    <row r="169" spans="1:3" hidden="1">
      <c r="A169" s="12"/>
      <c r="B169" s="12"/>
      <c r="C169" s="12"/>
    </row>
    <row r="170" spans="1:3" hidden="1">
      <c r="A170" s="12"/>
      <c r="B170" s="12"/>
      <c r="C170" s="12"/>
    </row>
    <row r="171" spans="1:3" hidden="1">
      <c r="A171" s="12"/>
      <c r="B171" s="12"/>
      <c r="C171" s="12"/>
    </row>
    <row r="172" spans="1:3" hidden="1">
      <c r="A172" s="12"/>
      <c r="B172" s="12"/>
      <c r="C172" s="12"/>
    </row>
    <row r="173" spans="1:3" hidden="1">
      <c r="A173" s="12"/>
      <c r="B173" s="12"/>
      <c r="C173" s="12"/>
    </row>
    <row r="174" spans="1:3" hidden="1">
      <c r="A174" s="12"/>
      <c r="B174" s="12"/>
      <c r="C174" s="12"/>
    </row>
    <row r="175" spans="1:3" hidden="1">
      <c r="A175" s="12"/>
      <c r="B175" s="12"/>
      <c r="C175" s="12"/>
    </row>
    <row r="176" spans="1:3" hidden="1">
      <c r="A176" s="12"/>
      <c r="B176" s="12"/>
      <c r="C176" s="12"/>
    </row>
    <row r="177" spans="1:3" hidden="1">
      <c r="A177" s="12"/>
      <c r="B177" s="12"/>
      <c r="C177" s="12"/>
    </row>
    <row r="178" spans="1:3" hidden="1">
      <c r="A178" s="12"/>
      <c r="B178" s="12"/>
      <c r="C178" s="12"/>
    </row>
    <row r="179" spans="1:3" hidden="1">
      <c r="A179" s="12"/>
      <c r="B179" s="12"/>
      <c r="C179" s="12"/>
    </row>
    <row r="180" spans="1:3" hidden="1">
      <c r="A180" s="12"/>
      <c r="B180" s="12"/>
      <c r="C180" s="12"/>
    </row>
    <row r="181" spans="1:3" hidden="1">
      <c r="A181" s="12"/>
      <c r="B181" s="12"/>
      <c r="C181" s="12"/>
    </row>
    <row r="182" spans="1:3" hidden="1">
      <c r="A182" s="12"/>
      <c r="B182" s="12"/>
      <c r="C182" s="12"/>
    </row>
    <row r="183" spans="1:3" hidden="1">
      <c r="A183" s="12"/>
      <c r="B183" s="12"/>
      <c r="C183" s="12"/>
    </row>
    <row r="184" spans="1:3" hidden="1">
      <c r="A184" s="12"/>
      <c r="B184" s="12"/>
      <c r="C184" s="12"/>
    </row>
    <row r="185" spans="1:3" hidden="1">
      <c r="A185" s="12"/>
      <c r="B185" s="12"/>
      <c r="C185" s="12"/>
    </row>
    <row r="186" spans="1:3" hidden="1">
      <c r="A186" s="12"/>
      <c r="B186" s="12"/>
      <c r="C186" s="12"/>
    </row>
    <row r="187" spans="1:3" hidden="1">
      <c r="A187" s="12"/>
      <c r="B187" s="12"/>
      <c r="C187" s="12"/>
    </row>
    <row r="188" spans="1:3" hidden="1">
      <c r="A188" s="12"/>
      <c r="B188" s="12"/>
      <c r="C188" s="12"/>
    </row>
    <row r="189" spans="1:3" hidden="1">
      <c r="A189" s="12"/>
      <c r="B189" s="12"/>
      <c r="C189" s="12"/>
    </row>
    <row r="190" spans="1:3" hidden="1">
      <c r="A190" s="12"/>
      <c r="B190" s="12"/>
      <c r="C190" s="12"/>
    </row>
    <row r="191" spans="1:3" hidden="1">
      <c r="A191" s="12"/>
      <c r="B191" s="12"/>
      <c r="C191" s="12"/>
    </row>
    <row r="192" spans="1:3" hidden="1">
      <c r="A192" s="12"/>
      <c r="B192" s="12"/>
      <c r="C192" s="12"/>
    </row>
    <row r="193" spans="1:3" hidden="1">
      <c r="A193" s="12"/>
      <c r="B193" s="12"/>
      <c r="C193" s="12"/>
    </row>
    <row r="194" spans="1:3" hidden="1">
      <c r="A194" s="12"/>
      <c r="B194" s="12"/>
      <c r="C194" s="12"/>
    </row>
    <row r="195" spans="1:3" ht="7.5" hidden="1" customHeight="1">
      <c r="A195" s="12"/>
      <c r="B195" s="12"/>
      <c r="C195" s="12"/>
    </row>
    <row r="196" spans="1:3" hidden="1">
      <c r="A196" s="12"/>
      <c r="B196" s="12"/>
      <c r="C196" s="12"/>
    </row>
    <row r="197" spans="1:3" hidden="1">
      <c r="A197" s="12"/>
      <c r="B197" s="12"/>
      <c r="C197" s="12"/>
    </row>
    <row r="198" spans="1:3" hidden="1">
      <c r="A198" s="12"/>
      <c r="B198" s="12"/>
      <c r="C198" s="12"/>
    </row>
    <row r="199" spans="1:3" hidden="1">
      <c r="A199" s="12"/>
      <c r="B199" s="12"/>
      <c r="C199" s="12"/>
    </row>
    <row r="200" spans="1:3" hidden="1">
      <c r="A200" s="12"/>
      <c r="B200" s="12"/>
      <c r="C200" s="12"/>
    </row>
  </sheetData>
  <autoFilter ref="A1:E79" xr:uid="{76E45D6D-6545-4AFB-B75F-0FFF5B20EC7C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736F-5AD3-41D1-BE90-4579D9089870}">
  <dimension ref="A1:G182"/>
  <sheetViews>
    <sheetView zoomScale="70" zoomScaleNormal="70" workbookViewId="0">
      <pane ySplit="1" topLeftCell="A2" activePane="bottomLeft" state="frozen"/>
      <selection pane="bottomLeft"/>
    </sheetView>
  </sheetViews>
  <sheetFormatPr defaultColWidth="0" defaultRowHeight="14.45" zeroHeight="1"/>
  <cols>
    <col min="1" max="1" width="22.85546875" bestFit="1" customWidth="1"/>
    <col min="2" max="2" width="16.85546875" customWidth="1"/>
    <col min="3" max="3" width="16.140625" customWidth="1"/>
    <col min="4" max="4" width="12.5703125" bestFit="1" customWidth="1"/>
    <col min="5" max="5" width="14.140625" customWidth="1"/>
    <col min="6" max="6" width="15.42578125" hidden="1" customWidth="1"/>
    <col min="7" max="7" width="0" hidden="1" customWidth="1"/>
    <col min="8" max="16384" width="8.7109375" hidden="1"/>
  </cols>
  <sheetData>
    <row r="1" spans="1:5" ht="72.95" thickBot="1">
      <c r="A1" s="13" t="s">
        <v>0</v>
      </c>
      <c r="B1" s="14" t="s">
        <v>2</v>
      </c>
      <c r="C1" s="14" t="s">
        <v>451</v>
      </c>
      <c r="D1" s="14" t="s">
        <v>4</v>
      </c>
      <c r="E1" s="14" t="s">
        <v>5</v>
      </c>
    </row>
    <row r="2" spans="1:5" ht="15" thickTop="1">
      <c r="A2" s="76" t="s">
        <v>545</v>
      </c>
      <c r="B2" s="78">
        <v>1</v>
      </c>
      <c r="C2" s="79">
        <f>B2*0.3</f>
        <v>0.3</v>
      </c>
      <c r="D2" s="79">
        <f>IF((B2*0.3)&lt;100,100,(B2*0.3))</f>
        <v>100</v>
      </c>
      <c r="E2" s="78"/>
    </row>
    <row r="3" spans="1:5">
      <c r="A3" s="60" t="s">
        <v>629</v>
      </c>
      <c r="B3" s="101">
        <v>1</v>
      </c>
      <c r="C3" s="79">
        <f>B3*0.3</f>
        <v>0.3</v>
      </c>
      <c r="D3" s="79">
        <f>IF((B3*0.3)&lt;100,100,(B3*0.3))</f>
        <v>100</v>
      </c>
      <c r="E3" s="101"/>
    </row>
    <row r="4" spans="1:5">
      <c r="A4" s="60" t="s">
        <v>630</v>
      </c>
      <c r="B4" s="101">
        <v>1</v>
      </c>
      <c r="C4" s="79">
        <f>B4*0.3</f>
        <v>0.3</v>
      </c>
      <c r="D4" s="79">
        <f>IF((B4*0.3)&lt;100,100,(B4*0.3))</f>
        <v>100</v>
      </c>
      <c r="E4" s="101"/>
    </row>
    <row r="5" spans="1:5">
      <c r="A5" s="77" t="s">
        <v>631</v>
      </c>
      <c r="B5" s="80">
        <v>1</v>
      </c>
      <c r="C5" s="79">
        <f>B5*0.3</f>
        <v>0.3</v>
      </c>
      <c r="D5" s="79">
        <f>IF((B5*0.3)&lt;100,100,(B5*0.3))</f>
        <v>100</v>
      </c>
      <c r="E5" s="81"/>
    </row>
    <row r="6" spans="1:5" ht="15" hidden="1" customHeight="1">
      <c r="A6" s="23"/>
      <c r="B6" s="8"/>
      <c r="C6" s="9"/>
      <c r="D6" s="9"/>
      <c r="E6" s="1"/>
    </row>
    <row r="7" spans="1:5" hidden="1">
      <c r="A7" s="23"/>
      <c r="B7" s="8"/>
      <c r="C7" s="9"/>
      <c r="D7" s="9"/>
      <c r="E7" s="1"/>
    </row>
    <row r="8" spans="1:5" hidden="1">
      <c r="A8" s="23"/>
      <c r="B8" s="8"/>
      <c r="C8" s="9"/>
      <c r="D8" s="9"/>
      <c r="E8" s="1"/>
    </row>
    <row r="9" spans="1:5" hidden="1">
      <c r="A9" s="23"/>
      <c r="B9" s="8"/>
      <c r="C9" s="9"/>
      <c r="D9" s="9"/>
      <c r="E9" s="1"/>
    </row>
    <row r="10" spans="1:5" hidden="1">
      <c r="A10" s="23"/>
      <c r="B10" s="8"/>
      <c r="C10" s="9"/>
      <c r="D10" s="9"/>
      <c r="E10" s="1"/>
    </row>
    <row r="11" spans="1:5" hidden="1">
      <c r="A11" s="23"/>
      <c r="B11" s="8"/>
      <c r="C11" s="9"/>
      <c r="D11" s="9"/>
      <c r="E11" s="1"/>
    </row>
    <row r="12" spans="1:5" hidden="1">
      <c r="A12" s="23"/>
      <c r="B12" s="23"/>
      <c r="C12" s="9"/>
      <c r="D12" s="9"/>
      <c r="E12" s="35"/>
    </row>
    <row r="13" spans="1:5" hidden="1">
      <c r="A13" s="23"/>
      <c r="B13" s="23"/>
      <c r="C13" s="9"/>
      <c r="D13" s="9"/>
      <c r="E13" s="35"/>
    </row>
    <row r="14" spans="1:5" hidden="1">
      <c r="A14" s="23"/>
      <c r="B14" s="23"/>
      <c r="C14" s="9"/>
      <c r="D14" s="9"/>
      <c r="E14" s="35"/>
    </row>
    <row r="15" spans="1:5" hidden="1">
      <c r="A15" s="23"/>
      <c r="B15" s="23"/>
      <c r="C15" s="9"/>
      <c r="D15" s="9"/>
      <c r="E15" s="35"/>
    </row>
    <row r="16" spans="1:5" hidden="1">
      <c r="A16" s="23"/>
      <c r="B16" s="23"/>
      <c r="C16" s="9"/>
      <c r="D16" s="9"/>
      <c r="E16" s="35"/>
    </row>
    <row r="17" spans="1:7" hidden="1">
      <c r="A17" s="23"/>
      <c r="B17" s="23"/>
      <c r="C17" s="9"/>
      <c r="D17" s="9"/>
      <c r="E17" s="35"/>
    </row>
    <row r="18" spans="1:7" hidden="1">
      <c r="A18" s="23"/>
      <c r="B18" s="23"/>
      <c r="C18" s="9"/>
      <c r="D18" s="9"/>
      <c r="E18" s="35"/>
    </row>
    <row r="19" spans="1:7" hidden="1">
      <c r="A19" s="23"/>
      <c r="B19" s="23"/>
      <c r="C19" s="9"/>
      <c r="D19" s="9"/>
      <c r="E19" s="35"/>
    </row>
    <row r="20" spans="1:7" hidden="1">
      <c r="A20" s="23"/>
      <c r="B20" s="23"/>
      <c r="C20" s="9"/>
      <c r="D20" s="9"/>
      <c r="E20" s="35"/>
    </row>
    <row r="21" spans="1:7" hidden="1">
      <c r="A21" s="23"/>
      <c r="B21" s="23"/>
      <c r="C21" s="9"/>
      <c r="D21" s="9"/>
      <c r="E21" s="35"/>
      <c r="G21" t="s">
        <v>452</v>
      </c>
    </row>
    <row r="22" spans="1:7" hidden="1">
      <c r="A22" s="23"/>
      <c r="B22" s="23"/>
      <c r="C22" s="9"/>
      <c r="D22" s="9"/>
      <c r="E22" s="35"/>
      <c r="G22" t="s">
        <v>466</v>
      </c>
    </row>
    <row r="23" spans="1:7" hidden="1">
      <c r="A23" s="23"/>
      <c r="B23" s="23"/>
      <c r="C23" s="9"/>
      <c r="D23" s="9"/>
      <c r="E23" s="35"/>
      <c r="G23" t="s">
        <v>457</v>
      </c>
    </row>
    <row r="24" spans="1:7" hidden="1">
      <c r="A24" s="23"/>
      <c r="B24" s="23"/>
      <c r="C24" s="9"/>
      <c r="D24" s="9"/>
      <c r="E24" s="35"/>
      <c r="G24" t="s">
        <v>453</v>
      </c>
    </row>
    <row r="25" spans="1:7" hidden="1">
      <c r="A25" s="23"/>
      <c r="B25" s="23"/>
      <c r="C25" s="9"/>
      <c r="D25" s="9"/>
      <c r="E25" s="35"/>
      <c r="G25" t="s">
        <v>211</v>
      </c>
    </row>
    <row r="26" spans="1:7" hidden="1">
      <c r="A26" s="23"/>
      <c r="B26" s="23"/>
      <c r="C26" s="9"/>
      <c r="D26" s="9"/>
      <c r="E26" s="35"/>
      <c r="G26" t="s">
        <v>235</v>
      </c>
    </row>
    <row r="27" spans="1:7" hidden="1">
      <c r="A27" s="23"/>
      <c r="B27" s="23"/>
      <c r="C27" s="9"/>
      <c r="D27" s="9"/>
      <c r="E27" s="35"/>
      <c r="G27" t="s">
        <v>460</v>
      </c>
    </row>
    <row r="28" spans="1:7" hidden="1">
      <c r="A28" s="23"/>
      <c r="B28" s="23"/>
      <c r="C28" s="9"/>
      <c r="D28" s="9"/>
      <c r="E28" s="35"/>
      <c r="G28" t="s">
        <v>468</v>
      </c>
    </row>
    <row r="29" spans="1:7" hidden="1">
      <c r="A29" s="23"/>
      <c r="B29" s="23"/>
      <c r="C29" s="9"/>
      <c r="D29" s="9"/>
      <c r="E29" s="35"/>
      <c r="G29" t="s">
        <v>465</v>
      </c>
    </row>
    <row r="30" spans="1:7" hidden="1">
      <c r="A30" s="23"/>
      <c r="B30" s="23"/>
      <c r="C30" s="9"/>
      <c r="D30" s="9"/>
      <c r="E30" s="35"/>
      <c r="G30" t="s">
        <v>469</v>
      </c>
    </row>
    <row r="31" spans="1:7" hidden="1">
      <c r="A31" s="23"/>
      <c r="B31" s="23"/>
      <c r="C31" s="9"/>
      <c r="D31" s="9"/>
      <c r="E31" s="35"/>
      <c r="G31" t="s">
        <v>470</v>
      </c>
    </row>
    <row r="32" spans="1:7" hidden="1">
      <c r="A32" s="23"/>
      <c r="B32" s="23"/>
      <c r="C32" s="9"/>
      <c r="D32" s="9"/>
      <c r="E32" s="35"/>
      <c r="G32" t="s">
        <v>471</v>
      </c>
    </row>
    <row r="33" spans="1:7" hidden="1">
      <c r="A33" s="23"/>
      <c r="B33" s="23"/>
      <c r="C33" s="9"/>
      <c r="D33" s="9"/>
      <c r="E33" s="35"/>
      <c r="G33" t="s">
        <v>472</v>
      </c>
    </row>
    <row r="34" spans="1:7" hidden="1">
      <c r="A34" s="23"/>
      <c r="B34" s="23"/>
      <c r="C34" s="9"/>
      <c r="D34" s="9"/>
      <c r="E34" s="35"/>
    </row>
    <row r="35" spans="1:7" hidden="1">
      <c r="A35" s="23"/>
      <c r="B35" s="23"/>
      <c r="C35" s="9"/>
      <c r="D35" s="9"/>
      <c r="E35" s="35"/>
    </row>
    <row r="36" spans="1:7" hidden="1">
      <c r="A36" s="23"/>
      <c r="B36" s="23"/>
      <c r="C36" s="9"/>
      <c r="D36" s="9"/>
      <c r="E36" s="35"/>
    </row>
    <row r="37" spans="1:7" hidden="1">
      <c r="A37" s="23"/>
      <c r="B37" s="23"/>
      <c r="C37" s="9"/>
      <c r="D37" s="9"/>
      <c r="E37" s="35"/>
    </row>
    <row r="38" spans="1:7" hidden="1">
      <c r="A38" s="23"/>
      <c r="B38" s="23"/>
      <c r="C38" s="9"/>
      <c r="D38" s="9"/>
      <c r="E38" s="35"/>
    </row>
    <row r="39" spans="1:7" hidden="1">
      <c r="A39" s="23"/>
      <c r="B39" s="23"/>
      <c r="C39" s="9"/>
      <c r="D39" s="9"/>
      <c r="E39" s="35"/>
    </row>
    <row r="40" spans="1:7" hidden="1">
      <c r="A40" s="23"/>
      <c r="B40" s="23"/>
      <c r="C40" s="9"/>
      <c r="D40" s="9"/>
      <c r="E40" s="35"/>
    </row>
    <row r="41" spans="1:7" hidden="1">
      <c r="A41" s="23"/>
      <c r="B41" s="23"/>
      <c r="C41" s="9"/>
      <c r="D41" s="9"/>
      <c r="E41" s="35"/>
    </row>
    <row r="42" spans="1:7" hidden="1">
      <c r="A42" s="23"/>
      <c r="B42" s="23"/>
      <c r="C42" s="9"/>
      <c r="D42" s="9"/>
      <c r="E42" s="35"/>
    </row>
    <row r="43" spans="1:7" hidden="1">
      <c r="A43" s="23"/>
      <c r="B43" s="23"/>
      <c r="C43" s="9"/>
      <c r="D43" s="9"/>
      <c r="E43" s="35"/>
    </row>
    <row r="44" spans="1:7" hidden="1">
      <c r="A44" s="23"/>
      <c r="B44" s="23"/>
      <c r="C44" s="9"/>
      <c r="D44" s="9"/>
      <c r="E44" s="35"/>
    </row>
    <row r="45" spans="1:7" hidden="1">
      <c r="A45" s="23"/>
      <c r="B45" s="23"/>
      <c r="C45" s="9"/>
      <c r="D45" s="9"/>
      <c r="E45" s="35"/>
    </row>
    <row r="46" spans="1:7" hidden="1">
      <c r="A46" s="23"/>
      <c r="B46" s="23"/>
      <c r="C46" s="9"/>
      <c r="D46" s="9"/>
      <c r="E46" s="35"/>
    </row>
    <row r="47" spans="1:7" hidden="1">
      <c r="A47" s="23"/>
      <c r="B47" s="23"/>
      <c r="C47" s="9"/>
      <c r="D47" s="9"/>
      <c r="E47" s="35"/>
    </row>
    <row r="48" spans="1:7" hidden="1">
      <c r="A48" s="23"/>
      <c r="B48" s="23"/>
      <c r="C48" s="9"/>
      <c r="D48" s="9"/>
      <c r="E48" s="35"/>
    </row>
    <row r="49" spans="1:5" hidden="1">
      <c r="A49" s="23"/>
      <c r="B49" s="23"/>
      <c r="C49" s="9"/>
      <c r="D49" s="9"/>
      <c r="E49" s="35"/>
    </row>
    <row r="50" spans="1:5" hidden="1">
      <c r="A50" s="23"/>
      <c r="B50" s="23"/>
      <c r="C50" s="9"/>
      <c r="D50" s="9"/>
      <c r="E50" s="35"/>
    </row>
    <row r="51" spans="1:5" hidden="1">
      <c r="A51" s="23"/>
      <c r="B51" s="23"/>
      <c r="C51" s="9"/>
      <c r="D51" s="9"/>
      <c r="E51" s="35"/>
    </row>
    <row r="52" spans="1:5" hidden="1">
      <c r="A52" s="23"/>
      <c r="B52" s="23"/>
      <c r="C52" s="9"/>
      <c r="D52" s="9"/>
      <c r="E52" s="35"/>
    </row>
    <row r="53" spans="1:5" hidden="1">
      <c r="A53" s="23"/>
      <c r="B53" s="23"/>
      <c r="C53" s="9"/>
      <c r="D53" s="9"/>
      <c r="E53" s="35"/>
    </row>
    <row r="54" spans="1:5" hidden="1">
      <c r="A54" s="23"/>
      <c r="B54" s="23"/>
      <c r="C54" s="9"/>
      <c r="D54" s="9"/>
      <c r="E54" s="35"/>
    </row>
    <row r="55" spans="1:5" hidden="1">
      <c r="A55" s="23"/>
      <c r="B55" s="23"/>
      <c r="C55" s="9"/>
      <c r="D55" s="9"/>
      <c r="E55" s="35"/>
    </row>
    <row r="56" spans="1:5" hidden="1">
      <c r="A56" s="23"/>
      <c r="B56" s="23"/>
      <c r="C56" s="9"/>
      <c r="D56" s="9"/>
      <c r="E56" s="35"/>
    </row>
    <row r="57" spans="1:5" hidden="1">
      <c r="A57" s="23"/>
      <c r="B57" s="23"/>
      <c r="C57" s="9"/>
      <c r="D57" s="9"/>
      <c r="E57" s="35"/>
    </row>
    <row r="58" spans="1:5" hidden="1">
      <c r="A58" s="23"/>
      <c r="B58" s="23"/>
      <c r="C58" s="9"/>
      <c r="D58" s="9"/>
      <c r="E58" s="35"/>
    </row>
    <row r="59" spans="1:5" hidden="1">
      <c r="A59" s="23"/>
      <c r="B59" s="23"/>
      <c r="C59" s="9"/>
      <c r="D59" s="9"/>
      <c r="E59" s="35"/>
    </row>
    <row r="60" spans="1:5" hidden="1">
      <c r="A60" s="23"/>
      <c r="B60" s="23"/>
      <c r="C60" s="9"/>
      <c r="D60" s="9"/>
      <c r="E60" s="35"/>
    </row>
    <row r="61" spans="1:5" hidden="1">
      <c r="A61" s="23"/>
      <c r="B61" s="23"/>
      <c r="C61" s="22"/>
      <c r="D61" s="9"/>
      <c r="E61" s="35"/>
    </row>
    <row r="62" spans="1:5" hidden="1">
      <c r="A62" s="23"/>
      <c r="B62" s="23"/>
      <c r="C62" s="22"/>
      <c r="D62" s="9"/>
      <c r="E62" s="35"/>
    </row>
    <row r="63" spans="1:5" hidden="1">
      <c r="A63" s="23"/>
      <c r="B63" s="23"/>
      <c r="C63" s="22"/>
      <c r="D63" s="9"/>
      <c r="E63" s="35"/>
    </row>
    <row r="64" spans="1:5" hidden="1">
      <c r="B64" s="12"/>
      <c r="C64" s="12"/>
    </row>
    <row r="65" spans="1:3" hidden="1">
      <c r="B65" s="12"/>
      <c r="C65" s="12"/>
    </row>
    <row r="66" spans="1:3" hidden="1">
      <c r="B66" s="12"/>
      <c r="C66" s="12"/>
    </row>
    <row r="67" spans="1:3" hidden="1">
      <c r="B67" s="12"/>
      <c r="C67" s="12"/>
    </row>
    <row r="68" spans="1:3" hidden="1">
      <c r="A68" s="12"/>
      <c r="B68" s="12"/>
      <c r="C68" s="12"/>
    </row>
    <row r="69" spans="1:3" hidden="1">
      <c r="A69" s="12"/>
      <c r="B69" s="12"/>
      <c r="C69" s="12"/>
    </row>
    <row r="70" spans="1:3" hidden="1">
      <c r="A70" s="12"/>
      <c r="B70" s="12"/>
      <c r="C70" s="12"/>
    </row>
    <row r="71" spans="1:3" hidden="1">
      <c r="A71" s="12"/>
      <c r="B71" s="12"/>
      <c r="C71" s="12"/>
    </row>
    <row r="72" spans="1:3" hidden="1">
      <c r="A72" s="12"/>
      <c r="B72" s="12"/>
      <c r="C72" s="12"/>
    </row>
    <row r="73" spans="1:3" hidden="1">
      <c r="A73" s="12"/>
      <c r="B73" s="12"/>
      <c r="C73" s="12"/>
    </row>
    <row r="74" spans="1:3" hidden="1">
      <c r="A74" s="12"/>
      <c r="B74" s="12"/>
      <c r="C74" s="12"/>
    </row>
    <row r="75" spans="1:3" hidden="1">
      <c r="A75" s="12"/>
      <c r="B75" s="12"/>
      <c r="C75" s="12"/>
    </row>
    <row r="76" spans="1:3" hidden="1">
      <c r="A76" s="12"/>
      <c r="B76" s="12"/>
      <c r="C76" s="12"/>
    </row>
    <row r="77" spans="1:3" hidden="1">
      <c r="A77" s="12"/>
      <c r="B77" s="12"/>
      <c r="C77" s="12"/>
    </row>
    <row r="78" spans="1:3" hidden="1">
      <c r="A78" s="12"/>
      <c r="B78" s="12"/>
      <c r="C78" s="12"/>
    </row>
    <row r="79" spans="1:3" hidden="1">
      <c r="A79" s="12"/>
      <c r="B79" s="12"/>
      <c r="C79" s="12"/>
    </row>
    <row r="80" spans="1:3" hidden="1">
      <c r="A80" s="12"/>
      <c r="B80" s="12"/>
      <c r="C80" s="12"/>
    </row>
    <row r="81" spans="1:3" hidden="1">
      <c r="A81" s="12"/>
      <c r="B81" s="12"/>
      <c r="C81" s="12"/>
    </row>
    <row r="82" spans="1:3" hidden="1">
      <c r="A82" s="12"/>
      <c r="B82" s="12"/>
      <c r="C82" s="12"/>
    </row>
    <row r="83" spans="1:3" hidden="1">
      <c r="A83" s="12"/>
      <c r="B83" s="12"/>
      <c r="C83" s="12"/>
    </row>
    <row r="84" spans="1:3" hidden="1">
      <c r="A84" s="12"/>
      <c r="B84" s="12"/>
      <c r="C84" s="12"/>
    </row>
    <row r="85" spans="1:3" hidden="1">
      <c r="A85" s="12"/>
      <c r="B85" s="12"/>
      <c r="C85" s="12"/>
    </row>
    <row r="86" spans="1:3" hidden="1">
      <c r="A86" s="12"/>
      <c r="B86" s="12"/>
      <c r="C86" s="12"/>
    </row>
    <row r="87" spans="1:3" hidden="1">
      <c r="A87" s="12"/>
      <c r="B87" s="12"/>
      <c r="C87" s="12"/>
    </row>
    <row r="88" spans="1:3" hidden="1">
      <c r="A88" s="12"/>
      <c r="B88" s="12"/>
      <c r="C88" s="12"/>
    </row>
    <row r="89" spans="1:3" hidden="1">
      <c r="A89" s="12"/>
      <c r="B89" s="12"/>
      <c r="C89" s="12"/>
    </row>
    <row r="90" spans="1:3" hidden="1">
      <c r="A90" s="12"/>
      <c r="B90" s="12"/>
      <c r="C90" s="12"/>
    </row>
    <row r="91" spans="1:3" hidden="1">
      <c r="A91" s="12"/>
      <c r="B91" s="12"/>
      <c r="C91" s="12"/>
    </row>
    <row r="92" spans="1:3" hidden="1">
      <c r="A92" s="12"/>
      <c r="B92" s="12"/>
      <c r="C92" s="12"/>
    </row>
    <row r="93" spans="1:3" hidden="1">
      <c r="A93" s="12"/>
      <c r="B93" s="12"/>
      <c r="C93" s="12"/>
    </row>
    <row r="94" spans="1:3" hidden="1">
      <c r="A94" s="12"/>
      <c r="B94" s="12"/>
      <c r="C94" s="12"/>
    </row>
    <row r="95" spans="1:3" hidden="1">
      <c r="A95" s="12"/>
      <c r="B95" s="12"/>
      <c r="C95" s="12"/>
    </row>
    <row r="96" spans="1:3" hidden="1">
      <c r="A96" s="12"/>
      <c r="B96" s="12"/>
      <c r="C96" s="12"/>
    </row>
    <row r="97" spans="1:3" hidden="1">
      <c r="A97" s="12"/>
      <c r="B97" s="12"/>
      <c r="C97" s="12"/>
    </row>
    <row r="98" spans="1:3" hidden="1">
      <c r="A98" s="12"/>
      <c r="B98" s="12"/>
      <c r="C98" s="12"/>
    </row>
    <row r="99" spans="1:3" hidden="1">
      <c r="A99" s="12"/>
      <c r="B99" s="12"/>
      <c r="C99" s="12"/>
    </row>
    <row r="100" spans="1:3" hidden="1">
      <c r="A100" s="12"/>
      <c r="B100" s="12"/>
      <c r="C100" s="12"/>
    </row>
    <row r="101" spans="1:3" hidden="1">
      <c r="A101" s="12"/>
      <c r="B101" s="12"/>
      <c r="C101" s="12"/>
    </row>
    <row r="102" spans="1:3" hidden="1">
      <c r="A102" s="12"/>
      <c r="B102" s="12"/>
      <c r="C102" s="12"/>
    </row>
    <row r="103" spans="1:3" hidden="1">
      <c r="A103" s="12"/>
      <c r="B103" s="12"/>
      <c r="C103" s="12"/>
    </row>
    <row r="104" spans="1:3" hidden="1">
      <c r="A104" s="12"/>
      <c r="B104" s="12"/>
      <c r="C104" s="12"/>
    </row>
    <row r="105" spans="1:3" hidden="1">
      <c r="A105" s="12"/>
      <c r="B105" s="12"/>
      <c r="C105" s="12"/>
    </row>
    <row r="106" spans="1:3" hidden="1">
      <c r="A106" s="12"/>
      <c r="B106" s="12"/>
      <c r="C106" s="12"/>
    </row>
    <row r="107" spans="1:3" hidden="1">
      <c r="A107" s="12"/>
      <c r="B107" s="12"/>
      <c r="C107" s="12"/>
    </row>
    <row r="108" spans="1:3" hidden="1">
      <c r="A108" s="12"/>
      <c r="B108" s="12"/>
      <c r="C108" s="12"/>
    </row>
    <row r="109" spans="1:3" hidden="1">
      <c r="A109" s="12"/>
      <c r="B109" s="12"/>
      <c r="C109" s="12"/>
    </row>
    <row r="110" spans="1:3" hidden="1">
      <c r="A110" s="12"/>
      <c r="B110" s="12"/>
      <c r="C110" s="12"/>
    </row>
    <row r="111" spans="1:3" hidden="1">
      <c r="A111" s="12"/>
      <c r="B111" s="12"/>
      <c r="C111" s="12"/>
    </row>
    <row r="112" spans="1:3" hidden="1">
      <c r="A112" s="12"/>
      <c r="B112" s="12"/>
      <c r="C112" s="12"/>
    </row>
    <row r="113" spans="1:3" hidden="1">
      <c r="A113" s="12"/>
      <c r="B113" s="12"/>
      <c r="C113" s="12"/>
    </row>
    <row r="114" spans="1:3" hidden="1">
      <c r="A114" s="12"/>
      <c r="B114" s="12"/>
      <c r="C114" s="12"/>
    </row>
    <row r="115" spans="1:3" hidden="1">
      <c r="A115" s="12"/>
      <c r="B115" s="12"/>
      <c r="C115" s="12"/>
    </row>
    <row r="116" spans="1:3" hidden="1">
      <c r="A116" s="12"/>
      <c r="B116" s="12"/>
      <c r="C116" s="12"/>
    </row>
    <row r="117" spans="1:3" hidden="1">
      <c r="A117" s="12"/>
      <c r="B117" s="12"/>
      <c r="C117" s="12"/>
    </row>
    <row r="118" spans="1:3" hidden="1">
      <c r="A118" s="12"/>
      <c r="B118" s="12"/>
      <c r="C118" s="12"/>
    </row>
    <row r="119" spans="1:3" hidden="1">
      <c r="A119" s="12"/>
      <c r="B119" s="12"/>
      <c r="C119" s="12"/>
    </row>
    <row r="120" spans="1:3" hidden="1">
      <c r="A120" s="12"/>
      <c r="B120" s="12"/>
      <c r="C120" s="12"/>
    </row>
    <row r="121" spans="1:3" hidden="1">
      <c r="A121" s="12"/>
      <c r="B121" s="12"/>
      <c r="C121" s="12"/>
    </row>
    <row r="122" spans="1:3" hidden="1">
      <c r="A122" s="12"/>
      <c r="B122" s="12"/>
      <c r="C122" s="12"/>
    </row>
    <row r="123" spans="1:3" hidden="1">
      <c r="A123" s="12"/>
      <c r="B123" s="12"/>
      <c r="C123" s="12"/>
    </row>
    <row r="124" spans="1:3" hidden="1">
      <c r="A124" s="12"/>
      <c r="B124" s="12"/>
      <c r="C124" s="12"/>
    </row>
    <row r="125" spans="1:3" hidden="1">
      <c r="A125" s="12"/>
      <c r="B125" s="12"/>
      <c r="C125" s="12"/>
    </row>
    <row r="126" spans="1:3" hidden="1">
      <c r="A126" s="12"/>
      <c r="B126" s="12"/>
      <c r="C126" s="12"/>
    </row>
    <row r="127" spans="1:3" hidden="1">
      <c r="A127" s="12"/>
      <c r="B127" s="12"/>
      <c r="C127" s="12"/>
    </row>
    <row r="128" spans="1:3" hidden="1">
      <c r="A128" s="12"/>
      <c r="B128" s="12"/>
      <c r="C128" s="12"/>
    </row>
    <row r="129" spans="1:3" hidden="1">
      <c r="A129" s="12"/>
      <c r="B129" s="12"/>
      <c r="C129" s="12"/>
    </row>
    <row r="130" spans="1:3" hidden="1">
      <c r="A130" s="12"/>
      <c r="B130" s="12"/>
      <c r="C130" s="12"/>
    </row>
    <row r="131" spans="1:3" hidden="1">
      <c r="A131" s="12"/>
      <c r="B131" s="12"/>
      <c r="C131" s="12"/>
    </row>
    <row r="132" spans="1:3" hidden="1">
      <c r="A132" s="12"/>
      <c r="B132" s="12"/>
      <c r="C132" s="12"/>
    </row>
    <row r="133" spans="1:3" hidden="1">
      <c r="A133" s="12"/>
      <c r="B133" s="12"/>
      <c r="C133" s="12"/>
    </row>
    <row r="134" spans="1:3" hidden="1">
      <c r="A134" s="12"/>
      <c r="B134" s="12"/>
      <c r="C134" s="12"/>
    </row>
    <row r="135" spans="1:3" hidden="1">
      <c r="A135" s="12"/>
      <c r="B135" s="12"/>
      <c r="C135" s="12"/>
    </row>
    <row r="136" spans="1:3" hidden="1">
      <c r="A136" s="12"/>
      <c r="B136" s="12"/>
      <c r="C136" s="12"/>
    </row>
    <row r="137" spans="1:3" hidden="1">
      <c r="A137" s="12"/>
      <c r="B137" s="12"/>
      <c r="C137" s="12"/>
    </row>
    <row r="138" spans="1:3" hidden="1">
      <c r="A138" s="12"/>
      <c r="B138" s="12"/>
      <c r="C138" s="12"/>
    </row>
    <row r="139" spans="1:3" hidden="1">
      <c r="A139" s="12"/>
      <c r="B139" s="12"/>
      <c r="C139" s="12"/>
    </row>
    <row r="140" spans="1:3" hidden="1">
      <c r="A140" s="12"/>
      <c r="B140" s="12"/>
      <c r="C140" s="12"/>
    </row>
    <row r="141" spans="1:3" hidden="1">
      <c r="A141" s="12"/>
      <c r="B141" s="12"/>
      <c r="C141" s="12"/>
    </row>
    <row r="142" spans="1:3" hidden="1">
      <c r="A142" s="12"/>
      <c r="B142" s="12"/>
      <c r="C142" s="12"/>
    </row>
    <row r="143" spans="1:3" hidden="1">
      <c r="A143" s="12"/>
      <c r="B143" s="12"/>
      <c r="C143" s="12"/>
    </row>
    <row r="144" spans="1:3" hidden="1">
      <c r="A144" s="12"/>
      <c r="B144" s="12"/>
      <c r="C144" s="12"/>
    </row>
    <row r="145" spans="1:3" hidden="1">
      <c r="A145" s="12"/>
      <c r="B145" s="12"/>
      <c r="C145" s="12"/>
    </row>
    <row r="146" spans="1:3" hidden="1">
      <c r="A146" s="12"/>
      <c r="B146" s="12"/>
      <c r="C146" s="12"/>
    </row>
    <row r="147" spans="1:3" hidden="1">
      <c r="A147" s="12"/>
      <c r="B147" s="12"/>
      <c r="C147" s="12"/>
    </row>
    <row r="148" spans="1:3" hidden="1">
      <c r="A148" s="12"/>
      <c r="B148" s="12"/>
      <c r="C148" s="12"/>
    </row>
    <row r="149" spans="1:3" hidden="1">
      <c r="A149" s="12"/>
      <c r="B149" s="12"/>
      <c r="C149" s="12"/>
    </row>
    <row r="150" spans="1:3" hidden="1">
      <c r="A150" s="12"/>
      <c r="B150" s="12"/>
      <c r="C150" s="12"/>
    </row>
    <row r="151" spans="1:3" hidden="1">
      <c r="A151" s="12"/>
      <c r="B151" s="12"/>
      <c r="C151" s="12"/>
    </row>
    <row r="152" spans="1:3" hidden="1">
      <c r="A152" s="12"/>
      <c r="B152" s="12"/>
      <c r="C152" s="12"/>
    </row>
    <row r="153" spans="1:3" hidden="1">
      <c r="A153" s="12"/>
      <c r="B153" s="12"/>
      <c r="C153" s="12"/>
    </row>
    <row r="154" spans="1:3" hidden="1">
      <c r="A154" s="12"/>
      <c r="B154" s="12"/>
      <c r="C154" s="12"/>
    </row>
    <row r="155" spans="1:3" hidden="1">
      <c r="A155" s="12"/>
      <c r="B155" s="12"/>
      <c r="C155" s="12"/>
    </row>
    <row r="156" spans="1:3" hidden="1">
      <c r="A156" s="12"/>
      <c r="B156" s="12"/>
      <c r="C156" s="12"/>
    </row>
    <row r="157" spans="1:3" hidden="1">
      <c r="A157" s="12"/>
      <c r="B157" s="12"/>
      <c r="C157" s="12"/>
    </row>
    <row r="158" spans="1:3" hidden="1">
      <c r="A158" s="12"/>
      <c r="B158" s="12"/>
      <c r="C158" s="12"/>
    </row>
    <row r="159" spans="1:3" hidden="1">
      <c r="A159" s="12"/>
      <c r="B159" s="12"/>
      <c r="C159" s="12"/>
    </row>
    <row r="160" spans="1:3" hidden="1">
      <c r="A160" s="12"/>
      <c r="B160" s="12"/>
      <c r="C160" s="12"/>
    </row>
    <row r="161" spans="1:3" hidden="1">
      <c r="A161" s="12"/>
      <c r="B161" s="12"/>
      <c r="C161" s="12"/>
    </row>
    <row r="162" spans="1:3" hidden="1">
      <c r="A162" s="12"/>
      <c r="B162" s="12"/>
      <c r="C162" s="12"/>
    </row>
    <row r="163" spans="1:3" hidden="1">
      <c r="A163" s="12"/>
      <c r="B163" s="12"/>
      <c r="C163" s="12"/>
    </row>
    <row r="164" spans="1:3" hidden="1">
      <c r="A164" s="12"/>
      <c r="B164" s="12"/>
      <c r="C164" s="12"/>
    </row>
    <row r="165" spans="1:3" hidden="1">
      <c r="A165" s="12"/>
      <c r="B165" s="12"/>
      <c r="C165" s="12"/>
    </row>
    <row r="166" spans="1:3" hidden="1">
      <c r="A166" s="12"/>
      <c r="B166" s="12"/>
      <c r="C166" s="12"/>
    </row>
    <row r="167" spans="1:3" hidden="1">
      <c r="A167" s="12"/>
      <c r="B167" s="12"/>
      <c r="C167" s="12"/>
    </row>
    <row r="168" spans="1:3" hidden="1">
      <c r="A168" s="12"/>
      <c r="B168" s="12"/>
      <c r="C168" s="12"/>
    </row>
    <row r="169" spans="1:3" hidden="1">
      <c r="A169" s="12"/>
      <c r="B169" s="12"/>
      <c r="C169" s="12"/>
    </row>
    <row r="170" spans="1:3" hidden="1">
      <c r="A170" s="12"/>
      <c r="B170" s="12"/>
      <c r="C170" s="12"/>
    </row>
    <row r="171" spans="1:3" hidden="1">
      <c r="A171" s="12"/>
      <c r="B171" s="12"/>
      <c r="C171" s="12"/>
    </row>
    <row r="172" spans="1:3" hidden="1">
      <c r="A172" s="12"/>
      <c r="B172" s="12"/>
      <c r="C172" s="12"/>
    </row>
    <row r="173" spans="1:3" hidden="1">
      <c r="A173" s="12"/>
      <c r="B173" s="12"/>
      <c r="C173" s="12"/>
    </row>
    <row r="174" spans="1:3" hidden="1">
      <c r="A174" s="12"/>
      <c r="B174" s="12"/>
      <c r="C174" s="12"/>
    </row>
    <row r="175" spans="1:3" hidden="1">
      <c r="A175" s="12"/>
      <c r="B175" s="12"/>
      <c r="C175" s="12"/>
    </row>
    <row r="176" spans="1:3" hidden="1">
      <c r="A176" s="12"/>
      <c r="B176" s="12"/>
      <c r="C176" s="12"/>
    </row>
    <row r="177" spans="1:3" hidden="1">
      <c r="A177" s="12"/>
      <c r="B177" s="12"/>
      <c r="C177" s="12"/>
    </row>
    <row r="178" spans="1:3" hidden="1">
      <c r="A178" s="12"/>
      <c r="B178" s="12"/>
      <c r="C178" s="12"/>
    </row>
    <row r="179" spans="1:3" hidden="1">
      <c r="A179" s="12"/>
      <c r="B179" s="12"/>
      <c r="C179" s="12"/>
    </row>
    <row r="180" spans="1:3" hidden="1">
      <c r="A180" s="12"/>
      <c r="B180" s="12"/>
      <c r="C180" s="12"/>
    </row>
    <row r="181" spans="1:3" hidden="1">
      <c r="A181" s="12"/>
      <c r="B181" s="12"/>
      <c r="C181" s="12"/>
    </row>
    <row r="182" spans="1:3" hidden="1">
      <c r="A182" s="12"/>
      <c r="B182" s="12"/>
      <c r="C182" s="12"/>
    </row>
  </sheetData>
  <autoFilter ref="A1:E5" xr:uid="{4FA9736F-5AD3-41D1-BE90-4579D908987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B771F8-390C-4CE7-87AD-67843E7BE2B1}"/>
</file>

<file path=customXml/itemProps2.xml><?xml version="1.0" encoding="utf-8"?>
<ds:datastoreItem xmlns:ds="http://schemas.openxmlformats.org/officeDocument/2006/customXml" ds:itemID="{40818D63-6B47-4B88-9A90-E121BAED532B}"/>
</file>

<file path=customXml/itemProps3.xml><?xml version="1.0" encoding="utf-8"?>
<ds:datastoreItem xmlns:ds="http://schemas.openxmlformats.org/officeDocument/2006/customXml" ds:itemID="{7B1FF489-EE8D-4A46-B52F-C4F574E8D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Simonas Mažionis</dc:creator>
  <cp:keywords/>
  <dc:description/>
  <cp:lastModifiedBy/>
  <cp:revision/>
  <dcterms:created xsi:type="dcterms:W3CDTF">2019-01-15T12:05:34Z</dcterms:created>
  <dcterms:modified xsi:type="dcterms:W3CDTF">2026-01-15T05:13:18Z</dcterms:modified>
  <cp:category/>
  <cp:contentStatus/>
</cp:coreProperties>
</file>